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95" yWindow="6540" windowWidth="20730" windowHeight="6345" activeTab="4"/>
  </bookViews>
  <sheets>
    <sheet name="Business Net Income Q3 2018" sheetId="8" r:id="rId1"/>
    <sheet name="Business Net Income 9M 2018" sheetId="10" r:id="rId2"/>
    <sheet name="Consolidated PL EN" sheetId="3" r:id="rId3"/>
    <sheet name="Reconciliation Q3 2018" sheetId="4" r:id="rId4"/>
    <sheet name="Reconciliation 9M 2018" sheetId="5" r:id="rId5"/>
    <sheet name="BIPMETAWS" sheetId="7" state="veryHidden" r:id="rId6"/>
  </sheets>
  <definedNames>
    <definedName name="BIP_NOTE1_EN_BNI_9M">#REF!</definedName>
    <definedName name="BIP_NOTE1_EN_BNI_Q3">#REF!</definedName>
    <definedName name="BIP_NOTE1_EN_CONO_PL">'Consolidated PL EN'!$A$33</definedName>
    <definedName name="BIP_NOTE1_EN_RECON_9M">'Reconciliation 9M 2018'!$A$25</definedName>
    <definedName name="BIP_NOTE1_EN_RECON_Q3">'Reconciliation Q3 2018'!$A$25</definedName>
    <definedName name="BIP_NOTE1_FR_BNI_9M">#REF!</definedName>
    <definedName name="BIP_NOTE1_FR_BNI_Q3">#REF!</definedName>
    <definedName name="BIP_NOTE1_FR_RECON_9M">#REF!</definedName>
    <definedName name="BIP_NOTE1_FR_RECON_Q3">#REF!</definedName>
    <definedName name="BIP_NOTE2_EN_BNI_9M">#REF!</definedName>
    <definedName name="BIP_NOTE2_EN_BNI_Q3">#REF!</definedName>
    <definedName name="BIP_NOTE2_EN_CONO_PL">'Consolidated PL EN'!$A$34</definedName>
    <definedName name="BIP_NOTE2_EN_RECON_9M">'Reconciliation 9M 2018'!$A$26</definedName>
    <definedName name="BIP_NOTE2_EN_RECON_Q3">'Reconciliation Q3 2018'!$A$26</definedName>
    <definedName name="BIP_NOTE2_FR_BNI_9M">#REF!</definedName>
    <definedName name="BIP_NOTE2_FR_BNI_Q3">#REF!</definedName>
    <definedName name="BIP_NOTE2_FR_RECON_9M">#REF!</definedName>
    <definedName name="BIP_NOTE2_FR_RECON_Q3">#REF!</definedName>
    <definedName name="BIP_NOTE3_EN_BNI_9M">#REF!</definedName>
    <definedName name="BIP_NOTE3_EN_BNI_Q3">#REF!</definedName>
    <definedName name="BIP_NOTE3_EN_RECON_9M">'Reconciliation 9M 2018'!$A$27</definedName>
    <definedName name="BIP_NOTE3_EN_RECON_Q3">'Reconciliation Q3 2018'!$A$27</definedName>
    <definedName name="BIP_NOTE3_FR_BNI_9M">#REF!</definedName>
    <definedName name="BIP_NOTE3_FR_BNI_Q3">#REF!</definedName>
    <definedName name="BIP_NOTE3_FR_RECON_9M">#REF!</definedName>
    <definedName name="BIP_NOTE3_FR_RECON_Q3">#REF!</definedName>
    <definedName name="BIP_NOTE4_EN_BNI_9M">#REF!</definedName>
    <definedName name="BIP_NOTE4_EN_BNI_Q3">#REF!</definedName>
    <definedName name="BIP_NOTE4_EN_RECON_9M">'Reconciliation 9M 2018'!$A$28</definedName>
    <definedName name="BIP_NOTE4_EN_RECON_Q3">'Reconciliation Q3 2018'!$A$28</definedName>
    <definedName name="BIP_NOTE4_FR_RECON_9M">#REF!</definedName>
    <definedName name="BIP_NOTE4_FR_RECON_Q3">#REF!</definedName>
    <definedName name="BIP_NOTE5_EN_BNI_9M">#REF!</definedName>
    <definedName name="BIP_NOTE5_EN_BNI_Q3">#REF!</definedName>
    <definedName name="BIP_NOTE5_EN_RECON_9M">'Reconciliation 9M 2018'!$A$29</definedName>
    <definedName name="BIP_NOTE5_EN_RECON_Q3">'Reconciliation Q3 2018'!$A$29</definedName>
    <definedName name="BIP_NOTE5_FR_RECON_9M">#REF!</definedName>
    <definedName name="BIP_NOTE5_FR_RECON_Q3">#REF!</definedName>
    <definedName name="BIP_NOTE6_EN_RECON_9M">'Reconciliation 9M 2018'!$A$30</definedName>
    <definedName name="BIP_NOTE6_EN_RECON_Q3">'Reconciliation Q3 2018'!$A$30</definedName>
    <definedName name="BIP_TAB_EN_BNI_9M">#REF!</definedName>
    <definedName name="BIP_TAB_EN_BNI_Q3">#REF!</definedName>
    <definedName name="BIP_TAB_EN_PL_9M">'Consolidated PL EN'!$A$3:$E$31</definedName>
    <definedName name="BIP_TAB_EN_RECO_9M">'Reconciliation 9M 2018'!$A$3:$F$23</definedName>
    <definedName name="BIP_TAB_EN_RECO_Q3">'Reconciliation Q3 2018'!$A$3:$F$23</definedName>
    <definedName name="BIP_TAB_FR_BNI_9M">#REF!</definedName>
    <definedName name="BIP_TAB_FR_BNI_Q3">#REF!</definedName>
    <definedName name="BIP_TAB_FR_PL_9M">#REF!</definedName>
    <definedName name="BIP_TAB_FR_RECO_9M">#REF!</definedName>
    <definedName name="BIP_TAB_FR_RECO_Q3">#REF!</definedName>
    <definedName name="BIPMETA" localSheetId="5">BIPMETAWS!$A$1:$A$500</definedName>
    <definedName name="_xlnm.Print_Area" localSheetId="2">'Consolidated PL EN'!$A$1:$E$34</definedName>
    <definedName name="_xlnm.Print_Area" localSheetId="4">'Reconciliation 9M 2018'!$A$1:$G$30</definedName>
    <definedName name="_xlnm.Print_Area" localSheetId="3">'Reconciliation Q3 2018'!$A$1:$F$30</definedName>
  </definedNames>
  <calcPr calcId="145621"/>
</workbook>
</file>

<file path=xl/calcChain.xml><?xml version="1.0" encoding="utf-8"?>
<calcChain xmlns="http://schemas.openxmlformats.org/spreadsheetml/2006/main">
  <c r="J45" i="10" l="1"/>
  <c r="T60" i="10"/>
  <c r="R54" i="10"/>
  <c r="C52" i="10"/>
  <c r="N51" i="10"/>
  <c r="G51" i="10"/>
  <c r="G52" i="10" s="1"/>
  <c r="C51" i="10"/>
  <c r="D51" i="10" s="1"/>
  <c r="B51" i="10"/>
  <c r="B52" i="10" s="1"/>
  <c r="S50" i="10"/>
  <c r="R50" i="10"/>
  <c r="S49" i="10"/>
  <c r="R49" i="10"/>
  <c r="S48" i="10"/>
  <c r="R48" i="10"/>
  <c r="R47" i="10"/>
  <c r="K47" i="10"/>
  <c r="G47" i="10"/>
  <c r="F47" i="10"/>
  <c r="C47" i="10"/>
  <c r="B47" i="10"/>
  <c r="S46" i="10"/>
  <c r="T46" i="10" s="1"/>
  <c r="R46" i="10"/>
  <c r="P46" i="10"/>
  <c r="L46" i="10"/>
  <c r="H46" i="10"/>
  <c r="D46" i="10"/>
  <c r="K45" i="10"/>
  <c r="F45" i="10"/>
  <c r="C45" i="10"/>
  <c r="B45" i="10"/>
  <c r="S44" i="10"/>
  <c r="S45" i="10" s="1"/>
  <c r="R44" i="10"/>
  <c r="R45" i="10" s="1"/>
  <c r="P44" i="10"/>
  <c r="L44" i="10"/>
  <c r="H44" i="10"/>
  <c r="D44" i="10"/>
  <c r="C43" i="10"/>
  <c r="B43" i="10"/>
  <c r="P42" i="10"/>
  <c r="O42" i="10"/>
  <c r="O51" i="10" s="1"/>
  <c r="P51" i="10" s="1"/>
  <c r="N42" i="10"/>
  <c r="K42" i="10"/>
  <c r="K51" i="10" s="1"/>
  <c r="J42" i="10"/>
  <c r="J51" i="10" s="1"/>
  <c r="J52" i="10" s="1"/>
  <c r="G42" i="10"/>
  <c r="G43" i="10" s="1"/>
  <c r="F42" i="10"/>
  <c r="F51" i="10" s="1"/>
  <c r="F52" i="10" s="1"/>
  <c r="C42" i="10"/>
  <c r="D42" i="10" s="1"/>
  <c r="B42" i="10"/>
  <c r="S41" i="10"/>
  <c r="K41" i="10"/>
  <c r="G41" i="10"/>
  <c r="F41" i="10"/>
  <c r="C41" i="10"/>
  <c r="B41" i="10"/>
  <c r="T40" i="10"/>
  <c r="S40" i="10"/>
  <c r="R40" i="10"/>
  <c r="R41" i="10" s="1"/>
  <c r="P40" i="10"/>
  <c r="L40" i="10"/>
  <c r="H40" i="10"/>
  <c r="D40" i="10"/>
  <c r="S39" i="10"/>
  <c r="T39" i="10" s="1"/>
  <c r="R39" i="10"/>
  <c r="P39" i="10"/>
  <c r="L39" i="10"/>
  <c r="H39" i="10"/>
  <c r="D39" i="10"/>
  <c r="S38" i="10"/>
  <c r="S42" i="10" s="1"/>
  <c r="R38" i="10"/>
  <c r="R42" i="10" s="1"/>
  <c r="P38" i="10"/>
  <c r="L38" i="10"/>
  <c r="H38" i="10"/>
  <c r="D38" i="10"/>
  <c r="G45" i="10"/>
  <c r="R43" i="10" l="1"/>
  <c r="R51" i="10"/>
  <c r="S43" i="10"/>
  <c r="T42" i="10"/>
  <c r="S51" i="10"/>
  <c r="K52" i="10"/>
  <c r="L51" i="10"/>
  <c r="J41" i="10"/>
  <c r="S47" i="10"/>
  <c r="H51" i="10"/>
  <c r="T38" i="10"/>
  <c r="H42" i="10"/>
  <c r="F43" i="10"/>
  <c r="T44" i="10"/>
  <c r="J47" i="10"/>
  <c r="J43" i="10"/>
  <c r="L42" i="10"/>
  <c r="K43" i="10"/>
  <c r="R57" i="10" l="1"/>
  <c r="R52" i="10"/>
  <c r="R56" i="10"/>
  <c r="S57" i="10"/>
  <c r="S58" i="10" s="1"/>
  <c r="S56" i="10"/>
  <c r="S52" i="10"/>
  <c r="T51" i="10"/>
  <c r="T57" i="10" l="1"/>
  <c r="R58" i="10"/>
  <c r="B4" i="5" l="1"/>
  <c r="B4" i="4" l="1"/>
  <c r="D4" i="5"/>
  <c r="D12" i="4"/>
  <c r="D4" i="4" s="1"/>
  <c r="E8" i="3"/>
  <c r="E18" i="3" s="1"/>
  <c r="E21" i="3" s="1"/>
  <c r="E24" i="3" s="1"/>
  <c r="D8" i="3"/>
  <c r="D18" i="3" s="1"/>
  <c r="D21" i="3" s="1"/>
  <c r="D24" i="3" s="1"/>
  <c r="D26" i="3" s="1"/>
  <c r="C8" i="3"/>
  <c r="C18" i="3" s="1"/>
  <c r="C21" i="3" s="1"/>
  <c r="C24" i="3" s="1"/>
  <c r="B8" i="3"/>
  <c r="B18" i="3" s="1"/>
  <c r="B21" i="3" s="1"/>
  <c r="B24" i="3" s="1"/>
  <c r="C30" i="3" l="1"/>
  <c r="C26" i="3"/>
  <c r="C28" i="3" s="1"/>
  <c r="C31" i="3" s="1"/>
  <c r="D30" i="3"/>
  <c r="D28" i="3"/>
  <c r="D31" i="3" s="1"/>
  <c r="E30" i="3"/>
  <c r="E26" i="3"/>
  <c r="E28" i="3" s="1"/>
  <c r="E31" i="3" s="1"/>
  <c r="B30" i="3"/>
  <c r="B26" i="3"/>
  <c r="B28" i="3" s="1"/>
  <c r="B31" i="3" s="1"/>
</calcChain>
</file>

<file path=xl/sharedStrings.xml><?xml version="1.0" encoding="utf-8"?>
<sst xmlns="http://schemas.openxmlformats.org/spreadsheetml/2006/main" count="242" uniqueCount="109">
  <si>
    <t>€ million</t>
  </si>
  <si>
    <t>Change</t>
  </si>
  <si>
    <t>Net sales</t>
  </si>
  <si>
    <t>Business net income</t>
  </si>
  <si>
    <t>Other revenues</t>
  </si>
  <si>
    <t>Cost of sales</t>
  </si>
  <si>
    <t>Gross profit</t>
  </si>
  <si>
    <t>Research and development expenses</t>
  </si>
  <si>
    <t>Selling and general expenses</t>
  </si>
  <si>
    <t>Other operating income</t>
  </si>
  <si>
    <t>Other operating expenses</t>
  </si>
  <si>
    <t>Amortization of intangible assets</t>
  </si>
  <si>
    <t>Impairment of intangible assets</t>
  </si>
  <si>
    <t>Operating income</t>
  </si>
  <si>
    <t>Financial income</t>
  </si>
  <si>
    <t>Income before tax and associates and joint ventures</t>
  </si>
  <si>
    <t>Income tax expense</t>
  </si>
  <si>
    <t>Net income attributable to non-controlling interests</t>
  </si>
  <si>
    <t>Average number of shares outstanding (million)</t>
  </si>
  <si>
    <t>Net income attributable to equity holders of Sanofi</t>
  </si>
  <si>
    <t>Financial expenses</t>
  </si>
  <si>
    <t>Restructuring costs and similar items</t>
  </si>
  <si>
    <t>IFRS Earnings per share (in euros)</t>
  </si>
  <si>
    <t>Other gains and losses, and litigation</t>
  </si>
  <si>
    <t>Fair value remeasurement of contingent consideration</t>
  </si>
  <si>
    <t>Share of profit/(loss) of associates and joint ventures</t>
  </si>
  <si>
    <t>Net income</t>
  </si>
  <si>
    <t>Net income excluding the exchanged/held-for-exchange Animal Health business</t>
  </si>
  <si>
    <t>Earnings per share excluding the exchanged/held-for-exchange Animal Health business (in euros)</t>
  </si>
  <si>
    <t>Share of items listed above attributable to non-controlling interests</t>
  </si>
  <si>
    <t>Other tax effects</t>
  </si>
  <si>
    <t>Restructuring costs of associates and joint ventures, and expenses arising from the impact of acquisitions on associates and joint ventures</t>
  </si>
  <si>
    <t>Expenses arising from the impact of acquisitions on inventories</t>
  </si>
  <si>
    <t>Q3 2018</t>
  </si>
  <si>
    <t>9M 2018</t>
  </si>
  <si>
    <r>
      <t>9M 2017</t>
    </r>
    <r>
      <rPr>
        <b/>
        <vertAlign val="superscript"/>
        <sz val="9"/>
        <rFont val="Arial"/>
        <family val="2"/>
      </rPr>
      <t>(1)</t>
    </r>
  </si>
  <si>
    <t>Other expenses related to business combinations</t>
  </si>
  <si>
    <r>
      <rPr>
        <vertAlign val="superscript"/>
        <sz val="9"/>
        <rFont val="Arial"/>
        <family val="2"/>
      </rPr>
      <t xml:space="preserve">(1)  </t>
    </r>
    <r>
      <rPr>
        <sz val="9"/>
        <rFont val="Arial"/>
        <family val="2"/>
      </rPr>
      <t xml:space="preserve"> Includes the effects of first-time application of IFRS 15 on revenue recognition, effective January 1, 2018.</t>
    </r>
  </si>
  <si>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  Includes the effects of first-time application of IFRS 15 on revenue recognition, effective January 1, 2018.</t>
    </r>
  </si>
  <si>
    <r>
      <t>Amortization of intangible assets</t>
    </r>
    <r>
      <rPr>
        <vertAlign val="superscript"/>
        <sz val="9"/>
        <rFont val="Arial"/>
        <family val="2"/>
      </rPr>
      <t>(2)</t>
    </r>
  </si>
  <si>
    <t>Tax effect of the items listed above:</t>
  </si>
  <si>
    <t>||&lt;BBOOKS&gt;&lt;BBOOK bbname="DefaultVariables"&gt;&lt;VARIABLES /&gt;&lt;/BBOOK&gt;&lt;BBOOK bbname="3763" bbdesc="2017/Press Release - Data Cache/Press Release Q3 (xlsx)" dsname="Disclosure"&gt;&lt;VARIABLES&gt;&lt;/VARIABLES&gt;&lt;/BBOOK&gt;&lt;BBOOK bbname="3246" bbdesc="2017/Data cache - Consolidated Financial Statements/Consolidated balance sheets (xlsx)" dsname="Disclosure"&gt;&lt;VARIABLES&gt;&lt;/VARIABLES&gt;&lt;/BBOOK&gt;&lt;BBOOK bbname="3247" bbdesc="2017/Data cache - Consolidated Financial Statements/Consolidated income statements (xlsx)" dsname="Disclosure"&gt;&lt;VARIABLES&gt;&lt;/VARIABLES&gt;&lt;/BBOOK&gt;&lt;/BBOOKS&gt;</t>
  </si>
  <si>
    <t>||&lt;OBJECT&gt;&lt;META&gt;&lt;ID&gt;&lt;/ID&gt;&lt;NAME&gt;Pre Version 5 (4751)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10.1.6.35&lt;/DATE&gt;&lt;DYNAMIZEDBY&gt;I0295876&lt;/DYNAMIZEDBY&gt;&lt;DYNAMIZEDON&gt;02/08/2018 08:35:50&lt;/DYNAMIZEDON&gt;&lt;LASTUPDATEDBY&gt;I0295876&lt;/LASTUPDATEDBY&gt;&lt;LASTUPDATEDON&gt;02/08/2018 08:35:50&lt;/LASTUPDATEDON&gt;&lt;UTC&gt;1&lt;/UTC&gt;&lt;/UPDATE&gt;&lt;QUERIES bbk="3246" bbkdesc="2017/Data cache - Consolidated Financial Statements/Consolidated balance sheets (xlsx)" datapro="Actif DDR" tdatapro="Actif DDR" author="" modtime="6/4/2018 3:19:34 PM" moduser="Pharma\I0367265" rolluptime="" syuser="" syuzeit="" root="/BBOOK/DATAPROVIDER[./META/PROPS/ID='Actif DDR']/DATA" colcount="8" rowcount="18" url="" dynamizeds="Disclosure" dynamizedstype="9" refreshds="" viewtype="1"&gt;&lt;QUERY reftype="ABS" elmntsel="TABLE" bbk="3246" bbkdesc="2017/Data cache - Consolidated Financial Statements/Consolidated balance sheets (xlsx)" datapro="Actif DDR" infos="" iscomment="0"&gt;&lt;SELECT&gt;/BBOOK/DATAPROVIDER[./META/PROPS/ID='Actif DDR']/DATA/ROW&lt;/SELECT&gt;&lt;FILTERS&gt;&lt;FILTER&gt;&lt;/FILTER&gt;&lt;/FILTERS&gt;&lt;/QUERY&gt;&lt;/QUERIES&gt;&lt;QUERIES bbk="3246" bbkdesc="2017/Data cache - Consolidated Financial Statements/Consolidated balance sheets (xlsx)" datapro="Passif DDR" tdatapro="Passif DDR" author="" modtime="6/4/2018 3:19:34 PM" moduser="Pharma\I0367265" rolluptime="" syuser="" syuzeit="" root="/BBOOK/DATAPROVIDER[./META/PROPS/ID='Passif DDR']/DATA" colcount="8" rowcount="19" url="" dynamizeds="Disclosure" dynamizedstype="9" refreshds="" viewtype="1"&gt;&lt;QUERY reftype="ABS" elmntsel="TABLE" bbk="3246" bbkdesc="2017/Data cache - Consolidated Financial Statements/Consolidated balance sheets (xlsx)" datapro="Passif DDR" infos="" iscomment="0"&gt;&lt;SELECT&gt;/BBOOK/DATAPROVIDER[./META/PROPS/ID='Passif DDR']/DATA/ROW&lt;/SELECT&gt;&lt;FILTERS&gt;&lt;FILTER&gt;&lt;/FILTER&gt;&lt;/FILTERS&gt;&lt;/QUERY&gt;&lt;/QUERIES&gt;&lt;QUERIES bbk="3247" bbkdesc="2017/Data cache - Consolidated Financial Statements/Consolidated income statements (xlsx)" datapro="DDR" tdatapro="DDR" author="" modtime="6/19/2018 2:35:23 PM" moduser="PHARMA\I0295876" rolluptime="" syuser="" syuzeit="" root="/BBOOK/DATAPROVIDER[./META/PROPS/ID='DDR']/DATA" colcount="15" rowcount="34" url="" dynamizeds="Disclosure" dynamizedstype="9" refreshds="" viewtype="1"&gt;&lt;QUERY reftype="ABS" elmntsel="TABLE" bbk="3247" bbkdesc="2017/Data cache - Consolidated Financial Statements/Consolidated income statements (xlsx)" datapro="DDR" infos="" iscomment="0"&gt;&lt;SELECT&gt;/BBOOK/DATAPROVIDER[./META/PROPS/ID='DDR']/DATA/ROW&lt;/SELECT&gt;&lt;FILTERS&gt;&lt;FILTER&gt;&lt;/FILTER&gt;&lt;/FILTERS&gt;&lt;/QUERY&gt;&lt;/QUERIES&gt;&lt;/OBJECT&gt;</t>
  </si>
  <si>
    <r>
      <t xml:space="preserve">Other gains and losses, and litigation </t>
    </r>
    <r>
      <rPr>
        <vertAlign val="superscript"/>
        <sz val="9"/>
        <rFont val="Arial"/>
        <family val="2"/>
      </rPr>
      <t>(3)</t>
    </r>
  </si>
  <si>
    <r>
      <t>Other tax items</t>
    </r>
    <r>
      <rPr>
        <vertAlign val="superscript"/>
        <sz val="9"/>
        <rFont val="Arial"/>
        <family val="2"/>
      </rPr>
      <t>(4)</t>
    </r>
  </si>
  <si>
    <r>
      <t xml:space="preserve">Animal Health items </t>
    </r>
    <r>
      <rPr>
        <vertAlign val="superscript"/>
        <sz val="9"/>
        <rFont val="Arial"/>
        <family val="2"/>
      </rPr>
      <t>(5)</t>
    </r>
  </si>
  <si>
    <r>
      <t xml:space="preserve">IFRS earnings per share </t>
    </r>
    <r>
      <rPr>
        <b/>
        <vertAlign val="superscript"/>
        <sz val="9"/>
        <rFont val="Arial"/>
        <family val="2"/>
      </rPr>
      <t xml:space="preserve">(6) </t>
    </r>
    <r>
      <rPr>
        <b/>
        <sz val="9"/>
        <rFont val="Arial"/>
        <family val="2"/>
      </rPr>
      <t>(in euros)</t>
    </r>
  </si>
  <si>
    <r>
      <t>Q3 2017</t>
    </r>
    <r>
      <rPr>
        <b/>
        <vertAlign val="superscript"/>
        <sz val="9"/>
        <rFont val="Arial"/>
        <family val="2"/>
      </rPr>
      <t>(1)</t>
    </r>
  </si>
  <si>
    <t>Reconciliation of business net income to consolidated net income attributable to equity holders of Sanofi</t>
  </si>
  <si>
    <r>
      <rPr>
        <vertAlign val="superscript"/>
        <sz val="9"/>
        <rFont val="Arial"/>
        <family val="2"/>
      </rPr>
      <t>(3) </t>
    </r>
    <r>
      <rPr>
        <sz val="9"/>
        <rFont val="Arial"/>
        <family val="2"/>
      </rPr>
      <t xml:space="preserve"> In 2018, separation costs for the European Generics business divestiture.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</si>
  <si>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>  In 2018, adjustments made to our preliminary analysis of the direct and indirect impacts of US tax reform. In 2017, relates to French 3% tax on dividends.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</si>
  <si>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>  In 2017, net gain resulting from the divestment of the Animal Health business presented separately in accordance with IFRS 5, Non                  current assets held-for-sale and discontinued operations.</t>
    </r>
  </si>
  <si>
    <r>
      <rPr>
        <vertAlign val="superscript"/>
        <sz val="9"/>
        <rFont val="Arial"/>
        <family val="2"/>
      </rPr>
      <t>(6) </t>
    </r>
    <r>
      <rPr>
        <sz val="9"/>
        <rFont val="Arial"/>
        <family val="2"/>
      </rPr>
      <t xml:space="preserve"> Based on an average number of shares outstanding of 1 247,1 million in the third quarter of 2018 and 1 254,3 million in the third quarter of 2017.</t>
    </r>
  </si>
  <si>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>  Of which related to amortization expense generated by the remeasurement of intangible assets as part of business combinations:  €1 437 million in the nine first months of 2018 and €1 319 million in the nine first months of 2017.</t>
    </r>
  </si>
  <si>
    <r>
      <rPr>
        <vertAlign val="superscript"/>
        <sz val="9"/>
        <rFont val="Arial"/>
        <family val="2"/>
      </rPr>
      <t>(3)</t>
    </r>
    <r>
      <rPr>
        <sz val="9"/>
        <rFont val="Arial"/>
        <family val="2"/>
      </rPr>
      <t>  In 2018, separation costs for the European Generics business divestiture.</t>
    </r>
  </si>
  <si>
    <r>
      <rPr>
        <vertAlign val="superscript"/>
        <sz val="9"/>
        <rFont val="Arial"/>
        <family val="2"/>
      </rPr>
      <t>(5) </t>
    </r>
    <r>
      <rPr>
        <sz val="9"/>
        <rFont val="Arial"/>
        <family val="2"/>
      </rPr>
      <t xml:space="preserve"> In 2017, net gain resulting from the divestment of the Animal Health business presented separately in accordance with IFRS 5, Non current assets held-for-sale and discontinued operations.</t>
    </r>
  </si>
  <si>
    <r>
      <rPr>
        <vertAlign val="superscript"/>
        <sz val="9"/>
        <rFont val="Arial"/>
        <family val="2"/>
      </rPr>
      <t>(6)</t>
    </r>
    <r>
      <rPr>
        <sz val="9"/>
        <rFont val="Arial"/>
        <family val="2"/>
      </rPr>
      <t>  Based on an average number of shares outstanding of 1 247,6 million in the nine first months of 2018 and 1 258,3 million in the nine first months of 2017.</t>
    </r>
  </si>
  <si>
    <t>Amortization and impairment of intangible assets</t>
  </si>
  <si>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>  Of which related to amortization expense generated by the remeasurement of intangible assets as part of business combinations:  €505             million in the third quarter of 2018 and €400 million in the third quarter of 2017.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</si>
  <si>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>  In 2018, adjustments made to our preliminary analysis of the direct and indirect impacts of US tax reform.</t>
    </r>
  </si>
  <si>
    <t>Third Quarter 2018</t>
  </si>
  <si>
    <t>Pharmaceuticals</t>
  </si>
  <si>
    <t>Consumer Healthcare</t>
  </si>
  <si>
    <t>Vaccines</t>
  </si>
  <si>
    <t>Total Group</t>
  </si>
  <si>
    <t xml:space="preserve">  Other revenues</t>
  </si>
  <si>
    <t>-</t>
  </si>
  <si>
    <t xml:space="preserve">  Cost of Sales</t>
  </si>
  <si>
    <t xml:space="preserve">  As % of net sales</t>
  </si>
  <si>
    <t>Gross Profit</t>
  </si>
  <si>
    <t>As % of net sales</t>
  </si>
  <si>
    <t xml:space="preserve">  Research and development expenses</t>
  </si>
  <si>
    <t xml:space="preserve">  Selling and general expenses</t>
  </si>
  <si>
    <t xml:space="preserve">  Other current operating income/expenses</t>
  </si>
  <si>
    <t xml:space="preserve">  Share of profit/loss of associates* and joint-ventures</t>
  </si>
  <si>
    <t xml:space="preserve">  Net income attributable to non controlling interests </t>
  </si>
  <si>
    <t>Business operating income</t>
  </si>
  <si>
    <t>Financial income &amp; expenses</t>
  </si>
  <si>
    <t>Income tax expenses</t>
  </si>
  <si>
    <t>Tax rate**</t>
  </si>
  <si>
    <t>Business earnings/share
(in €)***</t>
  </si>
  <si>
    <t>*** Based on an average number of shares outstanding of 1 247,1 million in the third quarter of 2018 and 1 254,3 million in the third quarter of 2017.</t>
  </si>
  <si>
    <t>(1) Includes the effects of first-time application of IFRS 15 on revenue recognition, effective January 1, 2018.</t>
  </si>
  <si>
    <t>(2) Others include the cost of Global Support Functions (Medical Affairs, External Affairs, Finance, Human Resources, Information Solution &amp; Technologies, Sanofi Business Services, etc…).</t>
  </si>
  <si>
    <r>
      <t>Others</t>
    </r>
    <r>
      <rPr>
        <b/>
        <vertAlign val="superscript"/>
        <sz val="11"/>
        <rFont val="Arial"/>
        <family val="2"/>
      </rPr>
      <t>(2)</t>
    </r>
  </si>
  <si>
    <r>
      <t>Q3 2017</t>
    </r>
    <r>
      <rPr>
        <b/>
        <vertAlign val="superscript"/>
        <sz val="11"/>
        <rFont val="Arial"/>
        <family val="2"/>
      </rPr>
      <t>(1)</t>
    </r>
  </si>
  <si>
    <r>
      <t>*</t>
    </r>
    <r>
      <rPr>
        <sz val="10"/>
        <color rgb="FFFFFFFF"/>
        <rFont val="Arial"/>
        <family val="2"/>
      </rPr>
      <t>**</t>
    </r>
    <r>
      <rPr>
        <sz val="10"/>
        <rFont val="Arial"/>
        <family val="2"/>
      </rPr>
      <t xml:space="preserve"> Net of tax.</t>
    </r>
  </si>
  <si>
    <r>
      <t>**</t>
    </r>
    <r>
      <rPr>
        <sz val="10"/>
        <color rgb="FFFFFFFF"/>
        <rFont val="Arial"/>
        <family val="2"/>
      </rPr>
      <t>*</t>
    </r>
    <r>
      <rPr>
        <sz val="10"/>
        <rFont val="Arial"/>
        <family val="2"/>
      </rPr>
      <t xml:space="preserve"> Determined on the basis of Business income before tax, associates, and non-controlling interests.</t>
    </r>
  </si>
  <si>
    <t xml:space="preserve"> </t>
  </si>
  <si>
    <r>
      <t>*</t>
    </r>
    <r>
      <rPr>
        <sz val="10"/>
        <color indexed="9"/>
        <rFont val="Arial"/>
        <family val="2"/>
      </rPr>
      <t>**</t>
    </r>
    <r>
      <rPr>
        <sz val="10"/>
        <rFont val="Arial"/>
        <family val="2"/>
      </rPr>
      <t xml:space="preserve"> Net of tax.</t>
    </r>
  </si>
  <si>
    <t>Nine Months 2018</t>
  </si>
  <si>
    <t xml:space="preserve">Business net income </t>
  </si>
  <si>
    <t>*** Based on an average number of shares outstanding of 1 247,6 million in the nine first months of 2018 and 1 258,3 million in the nine first months of 2017.</t>
  </si>
  <si>
    <r>
      <t>Others</t>
    </r>
    <r>
      <rPr>
        <b/>
        <vertAlign val="superscript"/>
        <sz val="11"/>
        <rFont val="Arial"/>
        <family val="2"/>
      </rPr>
      <t xml:space="preserve"> (2)</t>
    </r>
  </si>
  <si>
    <r>
      <t>9M 2017</t>
    </r>
    <r>
      <rPr>
        <b/>
        <vertAlign val="superscript"/>
        <sz val="11"/>
        <rFont val="Arial"/>
        <family val="2"/>
      </rPr>
      <t>(1)</t>
    </r>
  </si>
  <si>
    <t>First Half 2018</t>
  </si>
  <si>
    <r>
      <t xml:space="preserve">Others </t>
    </r>
    <r>
      <rPr>
        <b/>
        <vertAlign val="superscript"/>
        <sz val="11"/>
        <rFont val="Arial"/>
        <family val="2"/>
      </rPr>
      <t>(2)</t>
    </r>
  </si>
  <si>
    <t>H1 2018</t>
  </si>
  <si>
    <r>
      <t xml:space="preserve">H1 2017 </t>
    </r>
    <r>
      <rPr>
        <b/>
        <vertAlign val="superscript"/>
        <sz val="11"/>
        <rFont val="Arial"/>
        <family val="2"/>
      </rPr>
      <t>(1)</t>
    </r>
  </si>
  <si>
    <t xml:space="preserve">  Other operating income/expenses</t>
  </si>
  <si>
    <t>Business earnings / share (in €)***</t>
  </si>
  <si>
    <t>Segment results third-quarter 2018</t>
  </si>
  <si>
    <t>Segment results Nine Months 2018</t>
  </si>
  <si>
    <r>
      <t xml:space="preserve">Q3 2017 </t>
    </r>
    <r>
      <rPr>
        <b/>
        <vertAlign val="superscript"/>
        <sz val="11"/>
        <rFont val="Arial"/>
        <family val="2"/>
      </rPr>
      <t>(1)</t>
    </r>
  </si>
  <si>
    <r>
      <t xml:space="preserve">9M 2017 </t>
    </r>
    <r>
      <rPr>
        <b/>
        <vertAlign val="superscript"/>
        <sz val="11"/>
        <rFont val="Arial"/>
        <family val="2"/>
      </rPr>
      <t>(1)</t>
    </r>
  </si>
  <si>
    <r>
      <t>Net income/(loss) of the exchanged/held-for-exchange Animal Health business</t>
    </r>
    <r>
      <rPr>
        <vertAlign val="superscript"/>
        <sz val="11"/>
        <color theme="1"/>
        <rFont val="Arial"/>
        <family val="2"/>
      </rPr>
      <t>(2)</t>
    </r>
  </si>
  <si>
    <r>
      <rPr>
        <vertAlign val="superscript"/>
        <sz val="11"/>
        <rFont val="Arial"/>
        <family val="2"/>
      </rPr>
      <t>(1)</t>
    </r>
    <r>
      <rPr>
        <sz val="11"/>
        <rFont val="Arial"/>
        <family val="2"/>
      </rPr>
      <t xml:space="preserve"> Includes the effects of first-time application of IFRS 15 on revenue recognition, effective January 1, 2018.</t>
    </r>
  </si>
  <si>
    <r>
      <rPr>
        <vertAlign val="superscript"/>
        <sz val="11"/>
        <rFont val="Arial"/>
        <family val="2"/>
      </rPr>
      <t>(2)</t>
    </r>
    <r>
      <rPr>
        <sz val="11"/>
        <rFont val="Arial"/>
        <family val="2"/>
      </rPr>
      <t xml:space="preserve"> In 2017, net gain resulting from the divestment of the Animal Health business presented separately in accordance with IFRS 5, Non current assets held-for-sale and discontinued operations.</t>
    </r>
  </si>
  <si>
    <t>Consolidated income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</si>
</sst>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_(&quot;€&quot;* #,##0_);_(&quot;€&quot;* \(#,##0\);_(&quot;€&quot;* &quot;-&quot;_);_(@_)"/>
    <numFmt numFmtId="167" formatCode="_(&quot;€&quot;* #,##0.00_);_(&quot;€&quot;* \(#,##0.00\);_(&quot;€&quot;* &quot;-&quot;??_);_(@_)"/>
    <numFmt numFmtId="168" formatCode="_-* #,##0\ _D_M_-;\-* #,##0\ _D_M_-;_-* &quot;-&quot;\ _D_M_-;_-@_-"/>
    <numFmt numFmtId="169" formatCode="_-* #,##0.00\ _D_M_-;\-* #,##0.00\ _D_M_-;_-* &quot;-&quot;??\ _D_M_-;_-@_-"/>
    <numFmt numFmtId="170" formatCode="_-* #,##0\ &quot;DM&quot;_-;\-* #,##0\ &quot;DM&quot;_-;_-* &quot;-&quot;\ &quot;DM&quot;_-;_-@_-"/>
    <numFmt numFmtId="171" formatCode="_-* #,##0.00\ &quot;DM&quot;_-;\-* #,##0.00\ &quot;DM&quot;_-;_-* &quot;-&quot;??\ &quot;DM&quot;_-;_-@_-"/>
    <numFmt numFmtId="172" formatCode="#,##0;\(#,##0\)"/>
    <numFmt numFmtId="173" formatCode="#,##0;\(#,##0\);\-"/>
    <numFmt numFmtId="174" formatCode="##,##0.0%;\ \(####0.0%\);\ \-"/>
    <numFmt numFmtId="175" formatCode="0.0%"/>
    <numFmt numFmtId="176" formatCode="#,##0;\(#,##0\);&quot;-&quot;"/>
    <numFmt numFmtId="177" formatCode="_-* #,##0\ _€_-;\-* #,##0\ _€_-;_-* &quot;-&quot;??\ _€_-;_-@_-"/>
    <numFmt numFmtId="178" formatCode="#,##0_);\(#,##0\);\–_)"/>
    <numFmt numFmtId="179" formatCode="#,##0.0;\(#,##0.0\);\-"/>
    <numFmt numFmtId="180" formatCode="#,##0.0;\(#,##0.0\);&quot;-&quot;"/>
    <numFmt numFmtId="181" formatCode="#,##0.00;\(#,##0.00\)"/>
    <numFmt numFmtId="182" formatCode="#,##0&quot; &quot;;\(#,##0\)"/>
    <numFmt numFmtId="183" formatCode="#,##0.000;\(#,##0.000\)"/>
    <numFmt numFmtId="184" formatCode="_-&quot;€&quot;* #,##0.00_-;\-&quot;€&quot;* #,##0.00_-;_-&quot;€&quot;* &quot;-&quot;??_-;_-@_-"/>
    <numFmt numFmtId="185" formatCode="_-* #,##0.00\ _F_-;\-* #,##0.00\ _F_-;_-* &quot;-&quot;??\ _F_-;_-@_-"/>
    <numFmt numFmtId="186" formatCode="#,##0.00;\(#,##0.00\);\-"/>
    <numFmt numFmtId="187" formatCode="##,##0.0%;\ \(####0.0%\);##,##0.0%"/>
  </numFmts>
  <fonts count="11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u/>
      <sz val="10"/>
      <color indexed="14"/>
      <name val="MS Sans Serif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54"/>
      <name val="Calibri"/>
      <family val="2"/>
    </font>
    <font>
      <sz val="11"/>
      <color indexed="20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18"/>
      <name val="Times New Roman"/>
      <family val="1"/>
    </font>
    <font>
      <sz val="12"/>
      <color indexed="18"/>
      <name val="MS Sans Serif"/>
      <family val="2"/>
    </font>
    <font>
      <b/>
      <sz val="12"/>
      <color indexed="9"/>
      <name val="Times New Roman"/>
      <family val="1"/>
    </font>
    <font>
      <b/>
      <sz val="11"/>
      <color indexed="18"/>
      <name val="Arial Narrow"/>
      <family val="2"/>
    </font>
    <font>
      <b/>
      <sz val="12"/>
      <color indexed="18"/>
      <name val="Times New Roman"/>
      <family val="1"/>
    </font>
    <font>
      <sz val="11"/>
      <color indexed="56"/>
      <name val="Arial"/>
      <family val="2"/>
    </font>
    <font>
      <b/>
      <sz val="20"/>
      <color indexed="9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16"/>
      <name val="Cambria"/>
      <family val="2"/>
    </font>
    <font>
      <b/>
      <sz val="15"/>
      <color indexed="16"/>
      <name val="Calibri"/>
      <family val="2"/>
    </font>
    <font>
      <b/>
      <sz val="13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9"/>
      <name val="Calibri"/>
      <family val="2"/>
    </font>
    <font>
      <b/>
      <sz val="16"/>
      <color indexed="6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9"/>
      <color indexed="62"/>
      <name val="Arial"/>
      <family val="2"/>
    </font>
    <font>
      <b/>
      <sz val="16"/>
      <color indexed="20"/>
      <name val="Arial"/>
      <family val="2"/>
    </font>
    <font>
      <b/>
      <sz val="9"/>
      <color indexed="2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10"/>
      <color indexed="62"/>
      <name val="Arial"/>
      <family val="2"/>
    </font>
    <font>
      <sz val="12"/>
      <color indexed="6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9"/>
      <color theme="1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indexed="62"/>
      <name val="Geneva"/>
    </font>
    <font>
      <vertAlign val="superscript"/>
      <sz val="7"/>
      <color indexed="62"/>
      <name val="Geneva"/>
    </font>
    <font>
      <b/>
      <sz val="12"/>
      <color indexed="62"/>
      <name val="Arial"/>
      <family val="2"/>
    </font>
    <font>
      <b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sz val="9"/>
      <name val="Geneva"/>
      <family val="2"/>
    </font>
    <font>
      <b/>
      <sz val="16"/>
      <color rgb="FF33339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i/>
      <sz val="11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name val="Arial"/>
      <family val="2"/>
    </font>
    <font>
      <b/>
      <i/>
      <sz val="10"/>
      <color rgb="FF000000"/>
      <name val="Arial"/>
      <family val="2"/>
    </font>
    <font>
      <sz val="10"/>
      <color rgb="FF800000"/>
      <name val="Arial"/>
      <family val="2"/>
    </font>
    <font>
      <i/>
      <sz val="10"/>
      <color rgb="FF80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8"/>
      <name val="Arial"/>
      <family val="2"/>
    </font>
    <font>
      <sz val="11"/>
      <color rgb="FF800000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9"/>
        <bgColor indexed="64"/>
      </patternFill>
    </fill>
    <fill>
      <patternFill patternType="lightUp">
        <fgColor indexed="54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E0AE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DD3EB"/>
        <bgColor rgb="FF000000"/>
      </patternFill>
    </fill>
    <fill>
      <patternFill patternType="solid">
        <fgColor rgb="FFEFE5D2"/>
        <bgColor rgb="FF000000"/>
      </patternFill>
    </fill>
    <fill>
      <patternFill patternType="solid">
        <fgColor rgb="FFD4E0AE"/>
        <bgColor rgb="FF000000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indexed="44"/>
      </top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329">
    <xf numFmtId="0" fontId="0" fillId="0" borderId="0"/>
    <xf numFmtId="9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166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2" borderId="0"/>
    <xf numFmtId="0" fontId="17" fillId="2" borderId="0"/>
    <xf numFmtId="0" fontId="18" fillId="3" borderId="0"/>
    <xf numFmtId="0" fontId="19" fillId="4" borderId="0"/>
    <xf numFmtId="0" fontId="20" fillId="5" borderId="0"/>
    <xf numFmtId="0" fontId="21" fillId="0" borderId="0"/>
    <xf numFmtId="0" fontId="22" fillId="0" borderId="0"/>
    <xf numFmtId="0" fontId="23" fillId="0" borderId="0"/>
    <xf numFmtId="4" fontId="17" fillId="6" borderId="0"/>
    <xf numFmtId="4" fontId="17" fillId="6" borderId="0"/>
    <xf numFmtId="0" fontId="24" fillId="7" borderId="0"/>
    <xf numFmtId="0" fontId="17" fillId="2" borderId="0"/>
    <xf numFmtId="0" fontId="17" fillId="2" borderId="0"/>
    <xf numFmtId="0" fontId="18" fillId="3" borderId="0"/>
    <xf numFmtId="0" fontId="19" fillId="4" borderId="0"/>
    <xf numFmtId="0" fontId="20" fillId="5" borderId="0"/>
    <xf numFmtId="0" fontId="21" fillId="0" borderId="0"/>
    <xf numFmtId="0" fontId="22" fillId="0" borderId="0"/>
    <xf numFmtId="0" fontId="23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13" borderId="1" applyNumberFormat="0" applyAlignment="0" applyProtection="0"/>
    <xf numFmtId="0" fontId="30" fillId="0" borderId="2" applyNumberFormat="0" applyFill="0" applyAlignment="0" applyProtection="0"/>
    <xf numFmtId="0" fontId="17" fillId="6" borderId="3" applyNumberFormat="0" applyFont="0" applyAlignment="0" applyProtection="0"/>
    <xf numFmtId="0" fontId="17" fillId="6" borderId="3" applyNumberFormat="0" applyFont="0" applyAlignment="0" applyProtection="0"/>
    <xf numFmtId="0" fontId="17" fillId="6" borderId="3" applyNumberFormat="0" applyFont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31" fillId="9" borderId="1" applyNumberFormat="0" applyAlignment="0" applyProtection="0"/>
    <xf numFmtId="0" fontId="32" fillId="14" borderId="0" applyNumberFormat="0" applyBorder="0" applyAlignment="0" applyProtection="0"/>
    <xf numFmtId="38" fontId="33" fillId="0" borderId="0"/>
    <xf numFmtId="0" fontId="33" fillId="0" borderId="0"/>
    <xf numFmtId="38" fontId="34" fillId="0" borderId="0"/>
    <xf numFmtId="0" fontId="34" fillId="0" borderId="0"/>
    <xf numFmtId="38" fontId="35" fillId="0" borderId="0"/>
    <xf numFmtId="0" fontId="35" fillId="0" borderId="0"/>
    <xf numFmtId="38" fontId="36" fillId="0" borderId="0"/>
    <xf numFmtId="0" fontId="36" fillId="0" borderId="0"/>
    <xf numFmtId="0" fontId="37" fillId="0" borderId="0"/>
    <xf numFmtId="0" fontId="37" fillId="0" borderId="0"/>
    <xf numFmtId="0" fontId="38" fillId="0" borderId="0"/>
    <xf numFmtId="167" fontId="17" fillId="0" borderId="0" applyFont="0" applyFill="0" applyBorder="0" applyAlignment="0" applyProtection="0"/>
    <xf numFmtId="0" fontId="39" fillId="12" borderId="0" applyNumberFormat="0" applyBorder="0" applyAlignment="0" applyProtection="0"/>
    <xf numFmtId="0" fontId="40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1" fillId="15" borderId="4" applyNumberFormat="0" applyProtection="0">
      <alignment vertical="center"/>
    </xf>
    <xf numFmtId="0" fontId="42" fillId="12" borderId="4" applyNumberFormat="0" applyProtection="0">
      <alignment horizontal="left" vertical="center" indent="1"/>
    </xf>
    <xf numFmtId="0" fontId="43" fillId="16" borderId="4" applyNumberFormat="0" applyProtection="0">
      <alignment horizontal="left" vertical="center" indent="1"/>
    </xf>
    <xf numFmtId="0" fontId="44" fillId="17" borderId="4" applyNumberFormat="0" applyProtection="0">
      <alignment horizontal="left" vertical="center" indent="1"/>
    </xf>
    <xf numFmtId="0" fontId="44" fillId="2" borderId="4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3" fillId="16" borderId="4" applyNumberFormat="0" applyProtection="0">
      <alignment horizontal="left" vertical="center" indent="1"/>
    </xf>
    <xf numFmtId="0" fontId="46" fillId="15" borderId="4" applyNumberFormat="0" applyProtection="0">
      <alignment vertical="center"/>
    </xf>
    <xf numFmtId="0" fontId="41" fillId="18" borderId="5" applyNumberFormat="0" applyProtection="0">
      <alignment horizontal="left" vertical="center" indent="1"/>
    </xf>
    <xf numFmtId="0" fontId="47" fillId="19" borderId="4" applyNumberFormat="0" applyProtection="0">
      <alignment horizontal="left" indent="1"/>
    </xf>
    <xf numFmtId="0" fontId="48" fillId="8" borderId="0" applyNumberFormat="0" applyBorder="0" applyAlignment="0" applyProtection="0"/>
    <xf numFmtId="0" fontId="49" fillId="13" borderId="6" applyNumberFormat="0" applyAlignment="0" applyProtection="0"/>
    <xf numFmtId="0" fontId="17" fillId="0" borderId="0"/>
    <xf numFmtId="0" fontId="17" fillId="0" borderId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7" applyNumberFormat="0" applyFill="0" applyAlignment="0" applyProtection="0"/>
    <xf numFmtId="0" fontId="53" fillId="0" borderId="8" applyNumberFormat="0" applyFill="0" applyAlignment="0" applyProtection="0"/>
    <xf numFmtId="0" fontId="54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3" borderId="10" applyNumberFormat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3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75" fillId="20" borderId="0" applyNumberFormat="0" applyBorder="0" applyAlignment="0" applyProtection="0"/>
    <xf numFmtId="0" fontId="25" fillId="8" borderId="0" applyNumberFormat="0" applyBorder="0" applyAlignment="0" applyProtection="0"/>
    <xf numFmtId="0" fontId="75" fillId="14" borderId="0" applyNumberFormat="0" applyBorder="0" applyAlignment="0" applyProtection="0"/>
    <xf numFmtId="0" fontId="25" fillId="9" borderId="0" applyNumberFormat="0" applyBorder="0" applyAlignment="0" applyProtection="0"/>
    <xf numFmtId="0" fontId="75" fillId="18" borderId="0" applyNumberFormat="0" applyBorder="0" applyAlignment="0" applyProtection="0"/>
    <xf numFmtId="0" fontId="25" fillId="6" borderId="0" applyNumberFormat="0" applyBorder="0" applyAlignment="0" applyProtection="0"/>
    <xf numFmtId="0" fontId="75" fillId="21" borderId="0" applyNumberFormat="0" applyBorder="0" applyAlignment="0" applyProtection="0"/>
    <xf numFmtId="0" fontId="25" fillId="10" borderId="0" applyNumberFormat="0" applyBorder="0" applyAlignment="0" applyProtection="0"/>
    <xf numFmtId="0" fontId="75" fillId="7" borderId="0" applyNumberFormat="0" applyBorder="0" applyAlignment="0" applyProtection="0"/>
    <xf numFmtId="0" fontId="25" fillId="8" borderId="0" applyNumberFormat="0" applyBorder="0" applyAlignment="0" applyProtection="0"/>
    <xf numFmtId="0" fontId="75" fillId="9" borderId="0" applyNumberFormat="0" applyBorder="0" applyAlignment="0" applyProtection="0"/>
    <xf numFmtId="0" fontId="25" fillId="9" borderId="0" applyNumberFormat="0" applyBorder="0" applyAlignment="0" applyProtection="0"/>
    <xf numFmtId="0" fontId="75" fillId="22" borderId="0" applyNumberFormat="0" applyBorder="0" applyAlignment="0" applyProtection="0"/>
    <xf numFmtId="0" fontId="25" fillId="8" borderId="0" applyNumberFormat="0" applyBorder="0" applyAlignment="0" applyProtection="0"/>
    <xf numFmtId="0" fontId="75" fillId="11" borderId="0" applyNumberFormat="0" applyBorder="0" applyAlignment="0" applyProtection="0"/>
    <xf numFmtId="0" fontId="25" fillId="11" borderId="0" applyNumberFormat="0" applyBorder="0" applyAlignment="0" applyProtection="0"/>
    <xf numFmtId="0" fontId="75" fillId="23" borderId="0" applyNumberFormat="0" applyBorder="0" applyAlignment="0" applyProtection="0"/>
    <xf numFmtId="0" fontId="25" fillId="12" borderId="0" applyNumberFormat="0" applyBorder="0" applyAlignment="0" applyProtection="0"/>
    <xf numFmtId="0" fontId="75" fillId="21" borderId="0" applyNumberFormat="0" applyBorder="0" applyAlignment="0" applyProtection="0"/>
    <xf numFmtId="0" fontId="25" fillId="2" borderId="0" applyNumberFormat="0" applyBorder="0" applyAlignment="0" applyProtection="0"/>
    <xf numFmtId="0" fontId="75" fillId="22" borderId="0" applyNumberFormat="0" applyBorder="0" applyAlignment="0" applyProtection="0"/>
    <xf numFmtId="0" fontId="25" fillId="8" borderId="0" applyNumberFormat="0" applyBorder="0" applyAlignment="0" applyProtection="0"/>
    <xf numFmtId="0" fontId="75" fillId="24" borderId="0" applyNumberFormat="0" applyBorder="0" applyAlignment="0" applyProtection="0"/>
    <xf numFmtId="0" fontId="25" fillId="9" borderId="0" applyNumberFormat="0" applyBorder="0" applyAlignment="0" applyProtection="0"/>
    <xf numFmtId="0" fontId="26" fillId="2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23" borderId="0" applyNumberFormat="0" applyBorder="0" applyAlignment="0" applyProtection="0"/>
    <xf numFmtId="0" fontId="26" fillId="12" borderId="0" applyNumberFormat="0" applyBorder="0" applyAlignment="0" applyProtection="0"/>
    <xf numFmtId="0" fontId="26" fillId="26" borderId="0" applyNumberFormat="0" applyBorder="0" applyAlignment="0" applyProtection="0"/>
    <xf numFmtId="0" fontId="26" fillId="2" borderId="0" applyNumberFormat="0" applyBorder="0" applyAlignment="0" applyProtection="0"/>
    <xf numFmtId="0" fontId="26" fillId="27" borderId="0" applyNumberFormat="0" applyBorder="0" applyAlignment="0" applyProtection="0"/>
    <xf numFmtId="0" fontId="26" fillId="8" borderId="0" applyNumberFormat="0" applyBorder="0" applyAlignment="0" applyProtection="0"/>
    <xf numFmtId="0" fontId="26" fillId="28" borderId="0" applyNumberFormat="0" applyBorder="0" applyAlignment="0" applyProtection="0"/>
    <xf numFmtId="0" fontId="26" fillId="9" borderId="0" applyNumberFormat="0" applyBorder="0" applyAlignment="0" applyProtection="0"/>
    <xf numFmtId="0" fontId="26" fillId="19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4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19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2" borderId="1" applyNumberFormat="0" applyAlignment="0" applyProtection="0"/>
    <xf numFmtId="0" fontId="29" fillId="13" borderId="1" applyNumberFormat="0" applyAlignment="0" applyProtection="0"/>
    <xf numFmtId="0" fontId="12" fillId="0" borderId="11" applyNumberFormat="0" applyFill="0" applyAlignment="0" applyProtection="0"/>
    <xf numFmtId="0" fontId="30" fillId="0" borderId="2" applyNumberFormat="0" applyFill="0" applyAlignment="0" applyProtection="0"/>
    <xf numFmtId="165" fontId="1" fillId="0" borderId="0" applyFont="0" applyFill="0" applyBorder="0" applyAlignment="0" applyProtection="0"/>
    <xf numFmtId="0" fontId="17" fillId="6" borderId="3" applyNumberFormat="0" applyFont="0" applyAlignment="0" applyProtection="0"/>
    <xf numFmtId="184" fontId="1" fillId="0" borderId="0" applyFont="0" applyFill="0" applyBorder="0" applyAlignment="0" applyProtection="0"/>
    <xf numFmtId="0" fontId="76" fillId="9" borderId="1" applyNumberFormat="0" applyAlignment="0" applyProtection="0"/>
    <xf numFmtId="0" fontId="31" fillId="9" borderId="1" applyNumberFormat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9" fontId="1" fillId="0" borderId="0" applyFont="0" applyFill="0" applyBorder="0" applyAlignment="0" applyProtection="0"/>
    <xf numFmtId="0" fontId="41" fillId="15" borderId="4" applyNumberFormat="0" applyProtection="0">
      <alignment vertical="center"/>
    </xf>
    <xf numFmtId="0" fontId="41" fillId="15" borderId="4" applyNumberFormat="0" applyProtection="0">
      <alignment vertical="center"/>
    </xf>
    <xf numFmtId="0" fontId="42" fillId="12" borderId="4" applyNumberFormat="0" applyProtection="0">
      <alignment horizontal="left" vertical="center" indent="1"/>
    </xf>
    <xf numFmtId="0" fontId="42" fillId="12" borderId="4" applyNumberFormat="0" applyProtection="0">
      <alignment horizontal="left" vertical="center" indent="1"/>
    </xf>
    <xf numFmtId="0" fontId="43" fillId="16" borderId="4" applyNumberFormat="0" applyProtection="0">
      <alignment horizontal="left" vertical="center" indent="1"/>
    </xf>
    <xf numFmtId="0" fontId="43" fillId="16" borderId="4" applyNumberFormat="0" applyProtection="0">
      <alignment horizontal="left" vertical="center" indent="1"/>
    </xf>
    <xf numFmtId="0" fontId="44" fillId="17" borderId="4" applyNumberFormat="0" applyProtection="0">
      <alignment horizontal="left" vertical="center" indent="1"/>
    </xf>
    <xf numFmtId="0" fontId="44" fillId="17" borderId="4" applyNumberFormat="0" applyProtection="0">
      <alignment horizontal="left" vertical="center" indent="1"/>
    </xf>
    <xf numFmtId="0" fontId="44" fillId="2" borderId="4" applyNumberFormat="0" applyProtection="0">
      <alignment horizontal="left" vertical="center" indent="1"/>
    </xf>
    <xf numFmtId="0" fontId="44" fillId="2" borderId="4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3" fillId="16" borderId="4" applyNumberFormat="0" applyProtection="0">
      <alignment horizontal="left" vertical="center" indent="1"/>
    </xf>
    <xf numFmtId="0" fontId="43" fillId="16" borderId="4" applyNumberFormat="0" applyProtection="0">
      <alignment horizontal="left" vertical="center" indent="1"/>
    </xf>
    <xf numFmtId="0" fontId="46" fillId="15" borderId="4" applyNumberFormat="0" applyProtection="0">
      <alignment vertical="center"/>
    </xf>
    <xf numFmtId="0" fontId="46" fillId="15" borderId="4" applyNumberFormat="0" applyProtection="0">
      <alignment vertical="center"/>
    </xf>
    <xf numFmtId="0" fontId="41" fillId="18" borderId="5" applyNumberFormat="0" applyProtection="0">
      <alignment horizontal="left" vertical="center" indent="1"/>
    </xf>
    <xf numFmtId="0" fontId="41" fillId="18" borderId="5" applyNumberFormat="0" applyProtection="0">
      <alignment horizontal="left" vertical="center" indent="1"/>
    </xf>
    <xf numFmtId="0" fontId="47" fillId="19" borderId="4" applyNumberFormat="0" applyProtection="0">
      <alignment horizontal="left" indent="1"/>
    </xf>
    <xf numFmtId="0" fontId="47" fillId="19" borderId="4" applyNumberFormat="0" applyProtection="0">
      <alignment horizontal="left" indent="1"/>
    </xf>
    <xf numFmtId="0" fontId="48" fillId="18" borderId="0" applyNumberFormat="0" applyBorder="0" applyAlignment="0" applyProtection="0"/>
    <xf numFmtId="0" fontId="48" fillId="8" borderId="0" applyNumberFormat="0" applyBorder="0" applyAlignment="0" applyProtection="0"/>
    <xf numFmtId="0" fontId="49" fillId="2" borderId="6" applyNumberFormat="0" applyAlignment="0" applyProtection="0"/>
    <xf numFmtId="0" fontId="49" fillId="13" borderId="6" applyNumberFormat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79" fillId="0" borderId="13" applyNumberFormat="0" applyFill="0" applyAlignment="0" applyProtection="0"/>
    <xf numFmtId="0" fontId="52" fillId="0" borderId="7" applyNumberFormat="0" applyFill="0" applyAlignment="0" applyProtection="0"/>
    <xf numFmtId="0" fontId="4" fillId="0" borderId="14" applyNumberFormat="0" applyFill="0" applyAlignment="0" applyProtection="0"/>
    <xf numFmtId="0" fontId="80" fillId="0" borderId="15" applyNumberFormat="0" applyFill="0" applyAlignment="0" applyProtection="0"/>
    <xf numFmtId="0" fontId="53" fillId="0" borderId="8" applyNumberFormat="0" applyFill="0" applyAlignment="0" applyProtection="0"/>
    <xf numFmtId="0" fontId="5" fillId="0" borderId="16" applyNumberFormat="0" applyFill="0" applyAlignment="0" applyProtection="0"/>
    <xf numFmtId="0" fontId="81" fillId="0" borderId="17" applyNumberFormat="0" applyFill="0" applyAlignment="0" applyProtection="0"/>
    <xf numFmtId="0" fontId="54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2" fillId="0" borderId="18" applyNumberFormat="0" applyFill="0" applyAlignment="0" applyProtection="0"/>
    <xf numFmtId="0" fontId="49" fillId="0" borderId="19" applyNumberFormat="0" applyFill="0" applyAlignment="0" applyProtection="0"/>
    <xf numFmtId="0" fontId="55" fillId="3" borderId="10" applyNumberFormat="0" applyAlignment="0" applyProtection="0"/>
    <xf numFmtId="0" fontId="55" fillId="3" borderId="10" applyNumberFormat="0" applyAlignment="0" applyProtection="0"/>
    <xf numFmtId="9" fontId="83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7" fillId="50" borderId="0" applyNumberFormat="0" applyBorder="0" applyAlignment="0" applyProtection="0"/>
    <xf numFmtId="0" fontId="11" fillId="51" borderId="20" applyNumberFormat="0" applyAlignment="0" applyProtection="0"/>
    <xf numFmtId="0" fontId="13" fillId="52" borderId="21" applyNumberFormat="0" applyAlignment="0" applyProtection="0"/>
    <xf numFmtId="0" fontId="15" fillId="0" borderId="0" applyNumberFormat="0" applyFill="0" applyBorder="0" applyAlignment="0" applyProtection="0"/>
    <xf numFmtId="0" fontId="6" fillId="53" borderId="0" applyNumberFormat="0" applyBorder="0" applyAlignment="0" applyProtection="0"/>
    <xf numFmtId="0" fontId="3" fillId="0" borderId="12" applyNumberFormat="0" applyFill="0" applyAlignment="0" applyProtection="0"/>
    <xf numFmtId="0" fontId="4" fillId="0" borderId="14" applyNumberFormat="0" applyFill="0" applyAlignment="0" applyProtection="0"/>
    <xf numFmtId="0" fontId="5" fillId="0" borderId="16" applyNumberFormat="0" applyFill="0" applyAlignment="0" applyProtection="0"/>
    <xf numFmtId="0" fontId="5" fillId="0" borderId="0" applyNumberFormat="0" applyFill="0" applyBorder="0" applyAlignment="0" applyProtection="0"/>
    <xf numFmtId="0" fontId="9" fillId="54" borderId="20" applyNumberFormat="0" applyAlignment="0" applyProtection="0"/>
    <xf numFmtId="0" fontId="12" fillId="0" borderId="11" applyNumberFormat="0" applyFill="0" applyAlignment="0" applyProtection="0"/>
    <xf numFmtId="0" fontId="8" fillId="55" borderId="0" applyNumberFormat="0" applyBorder="0" applyAlignment="0" applyProtection="0"/>
    <xf numFmtId="0" fontId="1" fillId="56" borderId="22" applyNumberFormat="0" applyFont="0" applyAlignment="0" applyProtection="0"/>
    <xf numFmtId="0" fontId="10" fillId="51" borderId="23" applyNumberFormat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9" fillId="13" borderId="1" applyNumberFormat="0" applyAlignment="0" applyProtection="0"/>
    <xf numFmtId="0" fontId="17" fillId="6" borderId="3" applyNumberFormat="0" applyFont="0" applyAlignment="0" applyProtection="0"/>
    <xf numFmtId="0" fontId="17" fillId="6" borderId="3" applyNumberFormat="0" applyFont="0" applyAlignment="0" applyProtection="0"/>
    <xf numFmtId="0" fontId="31" fillId="9" borderId="1" applyNumberFormat="0" applyAlignment="0" applyProtection="0"/>
    <xf numFmtId="0" fontId="32" fillId="14" borderId="0" applyNumberFormat="0" applyBorder="0" applyAlignment="0" applyProtection="0"/>
    <xf numFmtId="0" fontId="38" fillId="0" borderId="0"/>
    <xf numFmtId="0" fontId="39" fillId="12" borderId="0" applyNumberFormat="0" applyBorder="0" applyAlignment="0" applyProtection="0"/>
    <xf numFmtId="0" fontId="41" fillId="15" borderId="4" applyNumberFormat="0" applyProtection="0">
      <alignment vertical="center"/>
    </xf>
    <xf numFmtId="0" fontId="43" fillId="16" borderId="4" applyNumberFormat="0" applyProtection="0">
      <alignment horizontal="left" vertical="center" indent="1"/>
    </xf>
    <xf numFmtId="0" fontId="44" fillId="2" borderId="4" applyNumberFormat="0" applyProtection="0">
      <alignment horizontal="left" vertical="center" indent="1"/>
    </xf>
    <xf numFmtId="0" fontId="43" fillId="16" borderId="4" applyNumberFormat="0" applyProtection="0">
      <alignment horizontal="left" vertical="center" indent="1"/>
    </xf>
    <xf numFmtId="0" fontId="41" fillId="18" borderId="5" applyNumberFormat="0" applyProtection="0">
      <alignment horizontal="left" vertical="center" indent="1"/>
    </xf>
    <xf numFmtId="0" fontId="47" fillId="19" borderId="4" applyNumberFormat="0" applyProtection="0">
      <alignment horizontal="left" indent="1"/>
    </xf>
    <xf numFmtId="0" fontId="48" fillId="8" borderId="0" applyNumberFormat="0" applyBorder="0" applyAlignment="0" applyProtection="0"/>
    <xf numFmtId="0" fontId="49" fillId="13" borderId="6" applyNumberFormat="0" applyAlignment="0" applyProtection="0"/>
    <xf numFmtId="0" fontId="55" fillId="3" borderId="10" applyNumberFormat="0" applyAlignment="0" applyProtection="0"/>
    <xf numFmtId="164" fontId="8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</cellStyleXfs>
  <cellXfs count="305">
    <xf numFmtId="0" fontId="0" fillId="0" borderId="0" xfId="0"/>
    <xf numFmtId="0" fontId="56" fillId="15" borderId="0" xfId="68" applyFont="1" applyFill="1" applyBorder="1" applyAlignment="1">
      <alignment vertical="center" wrapText="1"/>
    </xf>
    <xf numFmtId="0" fontId="61" fillId="15" borderId="0" xfId="68" applyFont="1" applyFill="1" applyBorder="1" applyAlignment="1">
      <alignment vertical="center" wrapText="1"/>
    </xf>
    <xf numFmtId="0" fontId="70" fillId="15" borderId="0" xfId="68" applyFont="1" applyFill="1" applyBorder="1"/>
    <xf numFmtId="0" fontId="71" fillId="15" borderId="0" xfId="68" applyFont="1" applyFill="1"/>
    <xf numFmtId="3" fontId="73" fillId="15" borderId="0" xfId="68" applyNumberFormat="1" applyFont="1" applyFill="1" applyAlignment="1">
      <alignment vertical="center"/>
    </xf>
    <xf numFmtId="0" fontId="71" fillId="15" borderId="0" xfId="68" applyFont="1" applyFill="1" applyAlignment="1">
      <alignment vertical="center"/>
    </xf>
    <xf numFmtId="0" fontId="17" fillId="15" borderId="0" xfId="68" applyFont="1" applyFill="1"/>
    <xf numFmtId="0" fontId="38" fillId="15" borderId="0" xfId="68" applyFill="1"/>
    <xf numFmtId="172" fontId="38" fillId="15" borderId="0" xfId="68" applyNumberFormat="1" applyFill="1"/>
    <xf numFmtId="0" fontId="73" fillId="15" borderId="0" xfId="68" applyFont="1" applyFill="1" applyAlignment="1">
      <alignment vertical="center"/>
    </xf>
    <xf numFmtId="0" fontId="24" fillId="15" borderId="0" xfId="68" applyFont="1" applyFill="1"/>
    <xf numFmtId="172" fontId="74" fillId="15" borderId="0" xfId="75" applyNumberFormat="1" applyFont="1" applyFill="1" applyBorder="1" applyAlignment="1">
      <alignment vertical="center"/>
    </xf>
    <xf numFmtId="49" fontId="0" fillId="0" borderId="0" xfId="0" applyNumberFormat="1"/>
    <xf numFmtId="0" fontId="65" fillId="0" borderId="0" xfId="72" applyFont="1" applyFill="1" applyAlignment="1">
      <alignment horizontal="left" vertical="center"/>
    </xf>
    <xf numFmtId="0" fontId="17" fillId="15" borderId="0" xfId="0" applyFont="1" applyFill="1"/>
    <xf numFmtId="49" fontId="62" fillId="15" borderId="0" xfId="0" applyNumberFormat="1" applyFont="1" applyFill="1" applyBorder="1" applyAlignment="1">
      <alignment vertical="top"/>
    </xf>
    <xf numFmtId="49" fontId="63" fillId="15" borderId="0" xfId="0" applyNumberFormat="1" applyFont="1" applyFill="1" applyBorder="1" applyAlignment="1">
      <alignment vertical="top"/>
    </xf>
    <xf numFmtId="0" fontId="64" fillId="15" borderId="0" xfId="0" applyFont="1" applyFill="1" applyBorder="1"/>
    <xf numFmtId="0" fontId="65" fillId="15" borderId="0" xfId="0" applyFont="1" applyFill="1" applyBorder="1"/>
    <xf numFmtId="0" fontId="84" fillId="57" borderId="0" xfId="0" applyFont="1" applyFill="1" applyBorder="1" applyAlignment="1">
      <alignment horizontal="justify" wrapText="1"/>
    </xf>
    <xf numFmtId="0" fontId="85" fillId="57" borderId="0" xfId="0" applyFont="1" applyFill="1" applyBorder="1" applyAlignment="1">
      <alignment vertical="top" wrapText="1"/>
    </xf>
    <xf numFmtId="0" fontId="84" fillId="15" borderId="0" xfId="0" applyFont="1" applyFill="1" applyBorder="1" applyAlignment="1">
      <alignment vertical="center"/>
    </xf>
    <xf numFmtId="0" fontId="17" fillId="15" borderId="0" xfId="0" applyFont="1" applyFill="1" applyAlignment="1">
      <alignment vertical="center"/>
    </xf>
    <xf numFmtId="0" fontId="84" fillId="15" borderId="0" xfId="0" applyFont="1" applyFill="1" applyBorder="1" applyAlignment="1">
      <alignment vertical="top"/>
    </xf>
    <xf numFmtId="0" fontId="84" fillId="15" borderId="0" xfId="0" applyFont="1" applyFill="1" applyBorder="1" applyAlignment="1">
      <alignment vertical="center" wrapText="1"/>
    </xf>
    <xf numFmtId="172" fontId="17" fillId="15" borderId="0" xfId="0" applyNumberFormat="1" applyFont="1" applyFill="1" applyAlignment="1">
      <alignment vertical="center"/>
    </xf>
    <xf numFmtId="0" fontId="84" fillId="59" borderId="0" xfId="0" applyFont="1" applyFill="1" applyBorder="1" applyAlignment="1">
      <alignment vertical="center" wrapText="1"/>
    </xf>
    <xf numFmtId="2" fontId="17" fillId="15" borderId="0" xfId="0" applyNumberFormat="1" applyFont="1" applyFill="1" applyAlignment="1">
      <alignment vertical="center"/>
    </xf>
    <xf numFmtId="0" fontId="84" fillId="59" borderId="0" xfId="0" applyFont="1" applyFill="1" applyBorder="1" applyAlignment="1">
      <alignment vertical="center"/>
    </xf>
    <xf numFmtId="0" fontId="65" fillId="15" borderId="0" xfId="0" applyFont="1" applyFill="1"/>
    <xf numFmtId="0" fontId="17" fillId="58" borderId="0" xfId="0" applyFont="1" applyFill="1"/>
    <xf numFmtId="0" fontId="65" fillId="58" borderId="0" xfId="0" applyFont="1" applyFill="1"/>
    <xf numFmtId="0" fontId="17" fillId="58" borderId="0" xfId="0" applyFont="1" applyFill="1" applyAlignment="1">
      <alignment vertical="center"/>
    </xf>
    <xf numFmtId="0" fontId="65" fillId="58" borderId="0" xfId="0" applyFont="1" applyFill="1" applyAlignment="1">
      <alignment vertical="center"/>
    </xf>
    <xf numFmtId="2" fontId="65" fillId="15" borderId="0" xfId="0" applyNumberFormat="1" applyFont="1" applyFill="1"/>
    <xf numFmtId="0" fontId="68" fillId="15" borderId="0" xfId="0" applyFont="1" applyFill="1"/>
    <xf numFmtId="0" fontId="69" fillId="15" borderId="0" xfId="0" applyFont="1" applyFill="1"/>
    <xf numFmtId="0" fontId="86" fillId="15" borderId="0" xfId="68" applyFont="1" applyFill="1"/>
    <xf numFmtId="0" fontId="87" fillId="15" borderId="0" xfId="68" quotePrefix="1" applyFont="1" applyFill="1"/>
    <xf numFmtId="17" fontId="88" fillId="15" borderId="0" xfId="68" applyNumberFormat="1" applyFont="1" applyFill="1" applyBorder="1" applyAlignment="1">
      <alignment horizontal="left"/>
    </xf>
    <xf numFmtId="0" fontId="60" fillId="15" borderId="0" xfId="0" applyFont="1" applyFill="1" applyBorder="1"/>
    <xf numFmtId="0" fontId="58" fillId="57" borderId="0" xfId="68" applyFont="1" applyFill="1" applyBorder="1" applyAlignment="1">
      <alignment vertical="center"/>
    </xf>
    <xf numFmtId="17" fontId="57" fillId="57" borderId="0" xfId="68" quotePrefix="1" applyNumberFormat="1" applyFont="1" applyFill="1" applyBorder="1" applyAlignment="1">
      <alignment horizontal="right" vertical="center" wrapText="1"/>
    </xf>
    <xf numFmtId="0" fontId="89" fillId="57" borderId="0" xfId="68" quotePrefix="1" applyFont="1" applyFill="1" applyBorder="1" applyAlignment="1">
      <alignment vertical="center"/>
    </xf>
    <xf numFmtId="17" fontId="57" fillId="57" borderId="0" xfId="68" applyNumberFormat="1" applyFont="1" applyFill="1" applyBorder="1" applyAlignment="1">
      <alignment horizontal="center" vertical="center" wrapText="1"/>
    </xf>
    <xf numFmtId="0" fontId="72" fillId="15" borderId="0" xfId="68" applyFont="1" applyFill="1" applyBorder="1" applyAlignment="1">
      <alignment vertical="center" wrapText="1"/>
    </xf>
    <xf numFmtId="173" fontId="58" fillId="60" borderId="0" xfId="68" applyNumberFormat="1" applyFont="1" applyFill="1" applyBorder="1" applyAlignment="1">
      <alignment vertical="center"/>
    </xf>
    <xf numFmtId="173" fontId="58" fillId="58" borderId="0" xfId="68" applyNumberFormat="1" applyFont="1" applyFill="1" applyBorder="1" applyAlignment="1">
      <alignment vertical="center"/>
    </xf>
    <xf numFmtId="183" fontId="58" fillId="15" borderId="0" xfId="68" applyNumberFormat="1" applyFont="1" applyFill="1" applyBorder="1" applyAlignment="1">
      <alignment vertical="center"/>
    </xf>
    <xf numFmtId="174" fontId="59" fillId="58" borderId="0" xfId="76" applyNumberFormat="1" applyFont="1" applyFill="1" applyBorder="1" applyAlignment="1">
      <alignment horizontal="right" vertical="center"/>
    </xf>
    <xf numFmtId="173" fontId="71" fillId="15" borderId="0" xfId="68" applyNumberFormat="1" applyFont="1" applyFill="1" applyAlignment="1">
      <alignment vertical="center"/>
    </xf>
    <xf numFmtId="0" fontId="83" fillId="15" borderId="0" xfId="68" applyFont="1" applyFill="1" applyBorder="1" applyAlignment="1">
      <alignment vertical="center" wrapText="1"/>
    </xf>
    <xf numFmtId="173" fontId="17" fillId="60" borderId="0" xfId="326" applyNumberFormat="1" applyFont="1" applyFill="1" applyBorder="1" applyAlignment="1">
      <alignment horizontal="right" vertical="center" wrapText="1"/>
    </xf>
    <xf numFmtId="173" fontId="17" fillId="58" borderId="0" xfId="326" applyNumberFormat="1" applyFont="1" applyFill="1" applyBorder="1" applyAlignment="1">
      <alignment horizontal="right" vertical="center" wrapText="1"/>
    </xf>
    <xf numFmtId="172" fontId="83" fillId="15" borderId="0" xfId="75" applyNumberFormat="1" applyFont="1" applyFill="1" applyBorder="1" applyAlignment="1">
      <alignment vertical="center"/>
    </xf>
    <xf numFmtId="0" fontId="83" fillId="15" borderId="0" xfId="68" applyFont="1" applyFill="1" applyBorder="1" applyAlignment="1">
      <alignment horizontal="right" vertical="center" wrapText="1"/>
    </xf>
    <xf numFmtId="172" fontId="90" fillId="15" borderId="0" xfId="75" applyNumberFormat="1" applyFont="1" applyFill="1" applyBorder="1" applyAlignment="1">
      <alignment vertical="center"/>
    </xf>
    <xf numFmtId="0" fontId="17" fillId="0" borderId="0" xfId="0" applyFont="1" applyAlignment="1">
      <alignment vertical="center" wrapText="1"/>
    </xf>
    <xf numFmtId="0" fontId="74" fillId="15" borderId="0" xfId="68" applyFont="1" applyFill="1" applyBorder="1" applyAlignment="1">
      <alignment horizontal="left" vertical="center" wrapText="1" indent="1"/>
    </xf>
    <xf numFmtId="173" fontId="90" fillId="60" borderId="0" xfId="68" applyNumberFormat="1" applyFont="1" applyFill="1" applyBorder="1" applyAlignment="1">
      <alignment horizontal="right" vertical="center"/>
    </xf>
    <xf numFmtId="173" fontId="90" fillId="58" borderId="0" xfId="68" applyNumberFormat="1" applyFont="1" applyFill="1" applyBorder="1" applyAlignment="1">
      <alignment horizontal="right" vertical="center"/>
    </xf>
    <xf numFmtId="172" fontId="90" fillId="15" borderId="0" xfId="75" applyNumberFormat="1" applyFont="1" applyFill="1" applyBorder="1" applyAlignment="1">
      <alignment horizontal="right" vertical="center"/>
    </xf>
    <xf numFmtId="0" fontId="83" fillId="58" borderId="0" xfId="68" applyFont="1" applyFill="1" applyBorder="1" applyAlignment="1">
      <alignment vertical="center" wrapText="1"/>
    </xf>
    <xf numFmtId="172" fontId="74" fillId="58" borderId="0" xfId="75" applyNumberFormat="1" applyFont="1" applyFill="1" applyBorder="1" applyAlignment="1">
      <alignment vertical="center"/>
    </xf>
    <xf numFmtId="0" fontId="72" fillId="15" borderId="0" xfId="68" applyFont="1" applyFill="1" applyBorder="1" applyAlignment="1">
      <alignment vertical="center"/>
    </xf>
    <xf numFmtId="173" fontId="57" fillId="60" borderId="0" xfId="326" applyNumberFormat="1" applyFont="1" applyFill="1" applyBorder="1" applyAlignment="1">
      <alignment horizontal="right" vertical="center" wrapText="1"/>
    </xf>
    <xf numFmtId="0" fontId="72" fillId="59" borderId="0" xfId="68" applyFont="1" applyFill="1" applyBorder="1" applyAlignment="1">
      <alignment vertical="center" wrapText="1"/>
    </xf>
    <xf numFmtId="186" fontId="58" fillId="59" borderId="0" xfId="68" applyNumberFormat="1" applyFont="1" applyFill="1" applyBorder="1" applyAlignment="1">
      <alignment vertical="center"/>
    </xf>
    <xf numFmtId="0" fontId="71" fillId="59" borderId="0" xfId="68" applyFont="1" applyFill="1" applyAlignment="1">
      <alignment vertical="center"/>
    </xf>
    <xf numFmtId="175" fontId="57" fillId="59" borderId="0" xfId="76" applyNumberFormat="1" applyFont="1" applyFill="1" applyBorder="1" applyAlignment="1">
      <alignment horizontal="right" vertical="center"/>
    </xf>
    <xf numFmtId="0" fontId="38" fillId="15" borderId="0" xfId="68" applyFill="1" applyAlignment="1">
      <alignment wrapText="1"/>
    </xf>
    <xf numFmtId="0" fontId="38" fillId="0" borderId="0" xfId="68" applyFill="1"/>
    <xf numFmtId="0" fontId="17" fillId="58" borderId="0" xfId="0" applyFont="1" applyFill="1" applyAlignment="1"/>
    <xf numFmtId="0" fontId="38" fillId="15" borderId="0" xfId="68" applyFill="1" applyAlignment="1"/>
    <xf numFmtId="0" fontId="23" fillId="0" borderId="0" xfId="68" quotePrefix="1" applyFont="1" applyFill="1" applyAlignment="1">
      <alignment horizontal="left" vertical="top" wrapText="1"/>
    </xf>
    <xf numFmtId="0" fontId="65" fillId="0" borderId="0" xfId="68" applyFont="1" applyFill="1" applyAlignment="1">
      <alignment vertical="top" wrapText="1"/>
    </xf>
    <xf numFmtId="0" fontId="56" fillId="15" borderId="0" xfId="68" applyFont="1" applyFill="1" applyBorder="1" applyAlignment="1">
      <alignment horizontal="left" vertical="center" wrapText="1"/>
    </xf>
    <xf numFmtId="0" fontId="91" fillId="15" borderId="0" xfId="68" applyFont="1" applyFill="1" applyAlignment="1">
      <alignment wrapText="1"/>
    </xf>
    <xf numFmtId="0" fontId="67" fillId="0" borderId="0" xfId="0" applyFont="1" applyAlignment="1">
      <alignment wrapText="1"/>
    </xf>
    <xf numFmtId="0" fontId="65" fillId="15" borderId="0" xfId="68" applyFont="1" applyFill="1" applyAlignment="1">
      <alignment wrapText="1"/>
    </xf>
    <xf numFmtId="0" fontId="17" fillId="0" borderId="0" xfId="68" applyFont="1" applyFill="1" applyAlignment="1">
      <alignment vertical="top" wrapText="1"/>
    </xf>
    <xf numFmtId="0" fontId="92" fillId="61" borderId="0" xfId="68" applyFont="1" applyFill="1" applyBorder="1" applyAlignment="1">
      <alignment horizontal="left" vertical="center" wrapText="1"/>
    </xf>
    <xf numFmtId="0" fontId="17" fillId="0" borderId="0" xfId="327" applyFont="1" applyFill="1" applyBorder="1"/>
    <xf numFmtId="0" fontId="0" fillId="0" borderId="0" xfId="0" applyFont="1" applyFill="1" applyBorder="1"/>
    <xf numFmtId="0" fontId="17" fillId="0" borderId="0" xfId="74" applyFont="1" applyFill="1" applyBorder="1" applyAlignment="1" applyProtection="1">
      <protection locked="0"/>
    </xf>
    <xf numFmtId="0" fontId="93" fillId="0" borderId="0" xfId="74" applyFont="1" applyFill="1" applyBorder="1" applyAlignment="1" applyProtection="1">
      <protection locked="0"/>
    </xf>
    <xf numFmtId="0" fontId="94" fillId="0" borderId="0" xfId="74" applyFont="1" applyFill="1" applyBorder="1" applyAlignment="1" applyProtection="1">
      <alignment horizontal="right" vertical="center"/>
      <protection locked="0"/>
    </xf>
    <xf numFmtId="0" fontId="95" fillId="0" borderId="0" xfId="74" applyFont="1" applyFill="1" applyBorder="1" applyAlignment="1" applyProtection="1">
      <alignment horizontal="right"/>
      <protection locked="0"/>
    </xf>
    <xf numFmtId="0" fontId="93" fillId="0" borderId="25" xfId="74" applyFont="1" applyFill="1" applyBorder="1" applyAlignment="1" applyProtection="1">
      <protection locked="0"/>
    </xf>
    <xf numFmtId="0" fontId="94" fillId="0" borderId="0" xfId="74" applyFont="1" applyFill="1" applyBorder="1" applyAlignment="1" applyProtection="1">
      <alignment horizontal="right"/>
      <protection locked="0"/>
    </xf>
    <xf numFmtId="0" fontId="24" fillId="0" borderId="0" xfId="74" applyFont="1" applyFill="1" applyBorder="1" applyAlignment="1" applyProtection="1">
      <alignment horizontal="right"/>
      <protection locked="0"/>
    </xf>
    <xf numFmtId="0" fontId="96" fillId="62" borderId="0" xfId="74" applyFont="1" applyFill="1" applyBorder="1" applyAlignment="1" applyProtection="1">
      <alignment horizontal="center" vertical="center"/>
      <protection locked="0"/>
    </xf>
    <xf numFmtId="0" fontId="96" fillId="62" borderId="25" xfId="74" applyFont="1" applyFill="1" applyBorder="1" applyAlignment="1" applyProtection="1">
      <alignment horizontal="center" vertical="center" wrapText="1"/>
      <protection locked="0"/>
    </xf>
    <xf numFmtId="0" fontId="96" fillId="62" borderId="0" xfId="74" applyFont="1" applyFill="1" applyBorder="1" applyAlignment="1" applyProtection="1">
      <alignment horizontal="center" vertical="center" wrapText="1"/>
      <protection locked="0"/>
    </xf>
    <xf numFmtId="0" fontId="96" fillId="62" borderId="26" xfId="74" applyFont="1" applyFill="1" applyBorder="1" applyAlignment="1" applyProtection="1">
      <alignment horizontal="center" vertical="center" wrapText="1"/>
      <protection locked="0"/>
    </xf>
    <xf numFmtId="0" fontId="17" fillId="61" borderId="0" xfId="327" applyFont="1" applyFill="1" applyBorder="1"/>
    <xf numFmtId="0" fontId="96" fillId="61" borderId="0" xfId="74" applyFont="1" applyFill="1" applyBorder="1" applyAlignment="1" applyProtection="1">
      <alignment vertical="center" wrapText="1"/>
      <protection locked="0"/>
    </xf>
    <xf numFmtId="0" fontId="96" fillId="63" borderId="25" xfId="74" applyFont="1" applyFill="1" applyBorder="1" applyAlignment="1" applyProtection="1">
      <alignment horizontal="center" vertical="center" wrapText="1"/>
      <protection locked="0"/>
    </xf>
    <xf numFmtId="0" fontId="96" fillId="61" borderId="0" xfId="74" applyFont="1" applyFill="1" applyBorder="1" applyAlignment="1" applyProtection="1">
      <alignment horizontal="center" vertical="center" wrapText="1"/>
      <protection locked="0"/>
    </xf>
    <xf numFmtId="0" fontId="98" fillId="61" borderId="0" xfId="74" applyFont="1" applyFill="1" applyBorder="1" applyAlignment="1" applyProtection="1">
      <alignment horizontal="center" vertical="center" wrapText="1"/>
      <protection locked="0"/>
    </xf>
    <xf numFmtId="172" fontId="96" fillId="62" borderId="0" xfId="74" applyNumberFormat="1" applyFont="1" applyFill="1" applyBorder="1" applyAlignment="1" applyProtection="1">
      <alignment vertical="center" wrapText="1"/>
      <protection locked="0"/>
    </xf>
    <xf numFmtId="173" fontId="99" fillId="62" borderId="25" xfId="74" applyNumberFormat="1" applyFont="1" applyFill="1" applyBorder="1" applyAlignment="1" applyProtection="1">
      <alignment vertical="center"/>
      <protection locked="0"/>
    </xf>
    <xf numFmtId="173" fontId="99" fillId="62" borderId="0" xfId="74" applyNumberFormat="1" applyFont="1" applyFill="1" applyBorder="1" applyAlignment="1" applyProtection="1">
      <alignment vertical="center"/>
      <protection locked="0"/>
    </xf>
    <xf numFmtId="174" fontId="100" fillId="62" borderId="0" xfId="75" applyNumberFormat="1" applyFont="1" applyFill="1" applyBorder="1" applyAlignment="1" applyProtection="1">
      <alignment horizontal="right" vertical="center"/>
    </xf>
    <xf numFmtId="174" fontId="100" fillId="62" borderId="0" xfId="75" applyNumberFormat="1" applyFont="1" applyFill="1" applyBorder="1" applyAlignment="1" applyProtection="1">
      <alignment horizontal="right" vertical="center"/>
      <protection locked="0"/>
    </xf>
    <xf numFmtId="172" fontId="99" fillId="62" borderId="0" xfId="74" applyNumberFormat="1" applyFont="1" applyFill="1" applyBorder="1" applyAlignment="1" applyProtection="1">
      <alignment vertical="center"/>
      <protection locked="0"/>
    </xf>
    <xf numFmtId="173" fontId="96" fillId="61" borderId="0" xfId="74" applyNumberFormat="1" applyFont="1" applyFill="1" applyBorder="1" applyAlignment="1" applyProtection="1">
      <alignment vertical="center"/>
      <protection locked="0"/>
    </xf>
    <xf numFmtId="173" fontId="17" fillId="0" borderId="0" xfId="327" applyNumberFormat="1" applyFont="1" applyFill="1" applyBorder="1"/>
    <xf numFmtId="0" fontId="101" fillId="61" borderId="0" xfId="74" applyFont="1" applyFill="1" applyBorder="1" applyAlignment="1" applyProtection="1">
      <alignment vertical="center" wrapText="1"/>
      <protection locked="0"/>
    </xf>
    <xf numFmtId="173" fontId="102" fillId="63" borderId="25" xfId="328" applyNumberFormat="1" applyFont="1" applyFill="1" applyBorder="1" applyAlignment="1" applyProtection="1">
      <alignment vertical="center"/>
      <protection locked="0"/>
    </xf>
    <xf numFmtId="173" fontId="102" fillId="61" borderId="0" xfId="328" applyNumberFormat="1" applyFont="1" applyFill="1" applyBorder="1" applyAlignment="1" applyProtection="1">
      <alignment vertical="center"/>
      <protection locked="0"/>
    </xf>
    <xf numFmtId="174" fontId="103" fillId="61" borderId="0" xfId="328" applyNumberFormat="1" applyFont="1" applyFill="1" applyBorder="1" applyAlignment="1" applyProtection="1">
      <alignment horizontal="right" vertical="center"/>
    </xf>
    <xf numFmtId="174" fontId="103" fillId="61" borderId="0" xfId="328" applyNumberFormat="1" applyFont="1" applyFill="1" applyBorder="1" applyAlignment="1" applyProtection="1">
      <alignment horizontal="right" vertical="center"/>
      <protection locked="0"/>
    </xf>
    <xf numFmtId="173" fontId="101" fillId="61" borderId="0" xfId="328" applyNumberFormat="1" applyFont="1" applyFill="1" applyBorder="1" applyAlignment="1" applyProtection="1">
      <alignment vertical="center"/>
      <protection locked="0"/>
    </xf>
    <xf numFmtId="0" fontId="98" fillId="61" borderId="0" xfId="74" applyFont="1" applyFill="1" applyBorder="1" applyAlignment="1" applyProtection="1">
      <alignment vertical="center" wrapText="1"/>
      <protection locked="0"/>
    </xf>
    <xf numFmtId="174" fontId="103" fillId="63" borderId="25" xfId="328" applyNumberFormat="1" applyFont="1" applyFill="1" applyBorder="1" applyAlignment="1" applyProtection="1">
      <alignment vertical="center"/>
    </xf>
    <xf numFmtId="174" fontId="103" fillId="0" borderId="0" xfId="328" applyNumberFormat="1" applyFont="1" applyFill="1" applyBorder="1" applyAlignment="1" applyProtection="1">
      <alignment vertical="center"/>
      <protection locked="0"/>
    </xf>
    <xf numFmtId="175" fontId="103" fillId="61" borderId="0" xfId="79" applyNumberFormat="1" applyFont="1" applyFill="1" applyBorder="1" applyAlignment="1" applyProtection="1">
      <alignment horizontal="right" vertical="center"/>
      <protection locked="0"/>
    </xf>
    <xf numFmtId="174" fontId="103" fillId="63" borderId="25" xfId="328" applyNumberFormat="1" applyFont="1" applyFill="1" applyBorder="1" applyAlignment="1" applyProtection="1">
      <alignment vertical="center"/>
      <protection locked="0"/>
    </xf>
    <xf numFmtId="174" fontId="98" fillId="61" borderId="0" xfId="328" applyNumberFormat="1" applyFont="1" applyFill="1" applyBorder="1" applyAlignment="1" applyProtection="1">
      <alignment horizontal="right" vertical="center"/>
      <protection locked="0"/>
    </xf>
    <xf numFmtId="174" fontId="98" fillId="61" borderId="0" xfId="328" applyNumberFormat="1" applyFont="1" applyFill="1" applyBorder="1" applyAlignment="1" applyProtection="1">
      <alignment vertical="center"/>
      <protection locked="0"/>
    </xf>
    <xf numFmtId="0" fontId="96" fillId="62" borderId="0" xfId="74" applyFont="1" applyFill="1" applyBorder="1" applyAlignment="1" applyProtection="1">
      <alignment vertical="center" wrapText="1"/>
      <protection locked="0"/>
    </xf>
    <xf numFmtId="172" fontId="99" fillId="62" borderId="25" xfId="328" applyNumberFormat="1" applyFont="1" applyFill="1" applyBorder="1" applyAlignment="1" applyProtection="1">
      <alignment vertical="center"/>
    </xf>
    <xf numFmtId="172" fontId="99" fillId="62" borderId="0" xfId="328" applyNumberFormat="1" applyFont="1" applyFill="1" applyBorder="1" applyAlignment="1" applyProtection="1">
      <alignment vertical="center"/>
    </xf>
    <xf numFmtId="174" fontId="100" fillId="62" borderId="0" xfId="328" applyNumberFormat="1" applyFont="1" applyFill="1" applyBorder="1" applyAlignment="1" applyProtection="1">
      <alignment horizontal="right" vertical="center"/>
    </xf>
    <xf numFmtId="172" fontId="99" fillId="62" borderId="25" xfId="328" applyNumberFormat="1" applyFont="1" applyFill="1" applyBorder="1" applyAlignment="1" applyProtection="1">
      <alignment vertical="center"/>
      <protection locked="0"/>
    </xf>
    <xf numFmtId="172" fontId="99" fillId="62" borderId="0" xfId="328" applyNumberFormat="1" applyFont="1" applyFill="1" applyBorder="1" applyAlignment="1" applyProtection="1">
      <alignment vertical="center"/>
      <protection locked="0"/>
    </xf>
    <xf numFmtId="174" fontId="100" fillId="62" borderId="0" xfId="328" applyNumberFormat="1" applyFont="1" applyFill="1" applyBorder="1" applyAlignment="1" applyProtection="1">
      <alignment horizontal="right" vertical="center"/>
      <protection locked="0"/>
    </xf>
    <xf numFmtId="173" fontId="96" fillId="61" borderId="0" xfId="328" applyNumberFormat="1" applyFont="1" applyFill="1" applyBorder="1" applyAlignment="1" applyProtection="1">
      <alignment vertical="center"/>
      <protection locked="0"/>
    </xf>
    <xf numFmtId="0" fontId="104" fillId="61" borderId="0" xfId="74" applyFont="1" applyFill="1" applyBorder="1" applyAlignment="1" applyProtection="1">
      <alignment vertical="center" wrapText="1"/>
      <protection locked="0"/>
    </xf>
    <xf numFmtId="174" fontId="100" fillId="63" borderId="25" xfId="328" applyNumberFormat="1" applyFont="1" applyFill="1" applyBorder="1" applyAlignment="1" applyProtection="1">
      <alignment vertical="center"/>
    </xf>
    <xf numFmtId="174" fontId="100" fillId="0" borderId="0" xfId="328" applyNumberFormat="1" applyFont="1" applyFill="1" applyBorder="1" applyAlignment="1" applyProtection="1">
      <alignment vertical="center"/>
    </xf>
    <xf numFmtId="175" fontId="100" fillId="61" borderId="0" xfId="79" applyNumberFormat="1" applyFont="1" applyFill="1" applyBorder="1" applyAlignment="1" applyProtection="1">
      <alignment horizontal="right" vertical="center"/>
      <protection locked="0"/>
    </xf>
    <xf numFmtId="174" fontId="100" fillId="63" borderId="25" xfId="328" applyNumberFormat="1" applyFont="1" applyFill="1" applyBorder="1" applyAlignment="1" applyProtection="1">
      <alignment vertical="center"/>
      <protection locked="0"/>
    </xf>
    <xf numFmtId="174" fontId="100" fillId="0" borderId="0" xfId="328" applyNumberFormat="1" applyFont="1" applyFill="1" applyBorder="1" applyAlignment="1" applyProtection="1">
      <alignment vertical="center"/>
      <protection locked="0"/>
    </xf>
    <xf numFmtId="174" fontId="104" fillId="61" borderId="0" xfId="328" applyNumberFormat="1" applyFont="1" applyFill="1" applyBorder="1" applyAlignment="1" applyProtection="1">
      <alignment vertical="center"/>
      <protection locked="0"/>
    </xf>
    <xf numFmtId="174" fontId="103" fillId="0" borderId="0" xfId="328" applyNumberFormat="1" applyFont="1" applyFill="1" applyBorder="1" applyAlignment="1" applyProtection="1">
      <alignment vertical="center"/>
    </xf>
    <xf numFmtId="173" fontId="102" fillId="63" borderId="25" xfId="328" applyNumberFormat="1" applyFont="1" applyFill="1" applyBorder="1" applyAlignment="1" applyProtection="1">
      <alignment vertical="center"/>
    </xf>
    <xf numFmtId="172" fontId="102" fillId="61" borderId="0" xfId="328" applyNumberFormat="1" applyFont="1" applyFill="1" applyBorder="1" applyAlignment="1" applyProtection="1">
      <alignment vertical="center"/>
      <protection locked="0"/>
    </xf>
    <xf numFmtId="0" fontId="17" fillId="61" borderId="0" xfId="74" applyFont="1" applyFill="1" applyBorder="1" applyAlignment="1" applyProtection="1">
      <protection locked="0"/>
    </xf>
    <xf numFmtId="172" fontId="99" fillId="62" borderId="25" xfId="74" applyNumberFormat="1" applyFont="1" applyFill="1" applyBorder="1" applyAlignment="1" applyProtection="1">
      <alignment vertical="center"/>
    </xf>
    <xf numFmtId="172" fontId="99" fillId="62" borderId="0" xfId="74" applyNumberFormat="1" applyFont="1" applyFill="1" applyBorder="1" applyAlignment="1" applyProtection="1">
      <alignment vertical="center"/>
    </xf>
    <xf numFmtId="187" fontId="100" fillId="62" borderId="0" xfId="328" applyNumberFormat="1" applyFont="1" applyFill="1" applyBorder="1" applyAlignment="1" applyProtection="1">
      <alignment horizontal="right" vertical="center"/>
      <protection locked="0"/>
    </xf>
    <xf numFmtId="172" fontId="99" fillId="62" borderId="25" xfId="74" applyNumberFormat="1" applyFont="1" applyFill="1" applyBorder="1" applyAlignment="1" applyProtection="1">
      <alignment vertical="center"/>
      <protection locked="0"/>
    </xf>
    <xf numFmtId="174" fontId="105" fillId="0" borderId="0" xfId="328" applyNumberFormat="1" applyFont="1" applyFill="1" applyBorder="1" applyAlignment="1" applyProtection="1">
      <alignment vertical="center"/>
      <protection locked="0"/>
    </xf>
    <xf numFmtId="0" fontId="106" fillId="61" borderId="0" xfId="74" applyFont="1" applyFill="1" applyBorder="1" applyAlignment="1" applyProtection="1">
      <alignment vertical="center"/>
      <protection locked="0"/>
    </xf>
    <xf numFmtId="175" fontId="100" fillId="63" borderId="25" xfId="79" applyNumberFormat="1" applyFont="1" applyFill="1" applyBorder="1" applyAlignment="1" applyProtection="1">
      <alignment vertical="center"/>
    </xf>
    <xf numFmtId="175" fontId="100" fillId="61" borderId="0" xfId="79" applyNumberFormat="1" applyFont="1" applyFill="1" applyBorder="1" applyAlignment="1" applyProtection="1">
      <alignment vertical="center"/>
    </xf>
    <xf numFmtId="175" fontId="100" fillId="63" borderId="25" xfId="79" applyNumberFormat="1" applyFont="1" applyFill="1" applyBorder="1" applyAlignment="1" applyProtection="1">
      <alignment vertical="center"/>
      <protection locked="0"/>
    </xf>
    <xf numFmtId="175" fontId="100" fillId="61" borderId="0" xfId="79" applyNumberFormat="1" applyFont="1" applyFill="1" applyBorder="1" applyAlignment="1" applyProtection="1">
      <alignment vertical="center"/>
      <protection locked="0"/>
    </xf>
    <xf numFmtId="0" fontId="107" fillId="61" borderId="0" xfId="74" applyFont="1" applyFill="1" applyBorder="1" applyAlignment="1" applyProtection="1">
      <alignment vertical="center"/>
      <protection locked="0"/>
    </xf>
    <xf numFmtId="175" fontId="104" fillId="61" borderId="0" xfId="79" applyNumberFormat="1" applyFont="1" applyFill="1" applyBorder="1" applyAlignment="1" applyProtection="1">
      <alignment vertical="center"/>
      <protection locked="0"/>
    </xf>
    <xf numFmtId="172" fontId="101" fillId="61" borderId="0" xfId="328" applyNumberFormat="1" applyFont="1" applyFill="1" applyBorder="1" applyAlignment="1" applyProtection="1">
      <alignment vertical="center"/>
      <protection locked="0"/>
    </xf>
    <xf numFmtId="172" fontId="98" fillId="61" borderId="0" xfId="328" applyNumberFormat="1" applyFont="1" applyFill="1" applyBorder="1" applyAlignment="1" applyProtection="1">
      <alignment horizontal="right" vertical="center"/>
      <protection locked="0"/>
    </xf>
    <xf numFmtId="172" fontId="101" fillId="61" borderId="0" xfId="75" applyNumberFormat="1" applyFont="1" applyFill="1" applyBorder="1" applyAlignment="1" applyProtection="1">
      <alignment vertical="center"/>
      <protection locked="0"/>
    </xf>
    <xf numFmtId="172" fontId="101" fillId="61" borderId="25" xfId="328" applyNumberFormat="1" applyFont="1" applyFill="1" applyBorder="1" applyAlignment="1" applyProtection="1">
      <alignment vertical="center"/>
      <protection locked="0"/>
    </xf>
    <xf numFmtId="0" fontId="101" fillId="0" borderId="0" xfId="74" applyFont="1" applyFill="1" applyBorder="1" applyAlignment="1" applyProtection="1">
      <alignment vertical="center" wrapText="1"/>
      <protection locked="0"/>
    </xf>
    <xf numFmtId="172" fontId="96" fillId="0" borderId="0" xfId="74" applyNumberFormat="1" applyFont="1" applyFill="1" applyBorder="1" applyAlignment="1" applyProtection="1">
      <alignment vertical="center"/>
      <protection locked="0"/>
    </xf>
    <xf numFmtId="0" fontId="101" fillId="0" borderId="0" xfId="74" applyFont="1" applyFill="1" applyBorder="1" applyAlignment="1" applyProtection="1">
      <alignment vertical="center"/>
      <protection locked="0"/>
    </xf>
    <xf numFmtId="0" fontId="98" fillId="0" borderId="0" xfId="74" applyFont="1" applyFill="1" applyBorder="1" applyAlignment="1" applyProtection="1">
      <alignment horizontal="right" vertical="center"/>
      <protection locked="0"/>
    </xf>
    <xf numFmtId="0" fontId="102" fillId="0" borderId="0" xfId="0" applyFont="1" applyFill="1" applyBorder="1"/>
    <xf numFmtId="0" fontId="101" fillId="0" borderId="0" xfId="74" applyFont="1" applyFill="1" applyBorder="1" applyAlignment="1">
      <alignment vertical="center" wrapText="1"/>
    </xf>
    <xf numFmtId="0" fontId="101" fillId="61" borderId="0" xfId="74" applyFont="1" applyFill="1" applyBorder="1" applyAlignment="1" applyProtection="1">
      <alignment horizontal="left" vertical="center" wrapText="1"/>
      <protection locked="0"/>
    </xf>
    <xf numFmtId="172" fontId="101" fillId="63" borderId="25" xfId="74" applyNumberFormat="1" applyFont="1" applyFill="1" applyBorder="1" applyAlignment="1" applyProtection="1">
      <alignment vertical="center"/>
      <protection locked="0"/>
    </xf>
    <xf numFmtId="172" fontId="101" fillId="0" borderId="0" xfId="74" applyNumberFormat="1" applyFont="1" applyFill="1" applyBorder="1" applyAlignment="1" applyProtection="1">
      <alignment vertical="center"/>
      <protection locked="0"/>
    </xf>
    <xf numFmtId="0" fontId="98" fillId="61" borderId="0" xfId="74" applyFont="1" applyFill="1" applyBorder="1" applyAlignment="1" applyProtection="1">
      <alignment horizontal="right" vertical="center"/>
      <protection locked="0"/>
    </xf>
    <xf numFmtId="172" fontId="101" fillId="61" borderId="0" xfId="74" applyNumberFormat="1" applyFont="1" applyFill="1" applyBorder="1" applyAlignment="1" applyProtection="1">
      <alignment vertical="center"/>
      <protection locked="0"/>
    </xf>
    <xf numFmtId="175" fontId="17" fillId="61" borderId="0" xfId="1" applyNumberFormat="1" applyFont="1" applyFill="1" applyBorder="1" applyAlignment="1" applyProtection="1">
      <protection locked="0"/>
    </xf>
    <xf numFmtId="0" fontId="98" fillId="0" borderId="0" xfId="74" applyFont="1" applyFill="1" applyBorder="1" applyAlignment="1" applyProtection="1">
      <alignment vertical="center" wrapText="1"/>
      <protection locked="0"/>
    </xf>
    <xf numFmtId="175" fontId="104" fillId="0" borderId="0" xfId="79" applyNumberFormat="1" applyFont="1" applyFill="1" applyBorder="1" applyAlignment="1" applyProtection="1">
      <alignment vertical="center"/>
    </xf>
    <xf numFmtId="0" fontId="98" fillId="61" borderId="0" xfId="74" applyFont="1" applyFill="1" applyBorder="1" applyAlignment="1" applyProtection="1">
      <alignment horizontal="left" vertical="center" wrapText="1"/>
      <protection locked="0"/>
    </xf>
    <xf numFmtId="175" fontId="98" fillId="63" borderId="25" xfId="1" applyNumberFormat="1" applyFont="1" applyFill="1" applyBorder="1" applyAlignment="1" applyProtection="1">
      <alignment vertical="center"/>
    </xf>
    <xf numFmtId="175" fontId="98" fillId="0" borderId="0" xfId="1" applyNumberFormat="1" applyFont="1" applyFill="1" applyBorder="1" applyAlignment="1" applyProtection="1">
      <alignment vertical="center"/>
    </xf>
    <xf numFmtId="172" fontId="17" fillId="61" borderId="0" xfId="74" applyNumberFormat="1" applyFont="1" applyFill="1" applyBorder="1" applyAlignment="1" applyProtection="1">
      <protection locked="0"/>
    </xf>
    <xf numFmtId="175" fontId="98" fillId="61" borderId="0" xfId="79" applyNumberFormat="1" applyFont="1" applyFill="1" applyBorder="1" applyAlignment="1" applyProtection="1">
      <alignment vertical="center"/>
    </xf>
    <xf numFmtId="174" fontId="98" fillId="0" borderId="0" xfId="328" applyNumberFormat="1" applyFont="1" applyFill="1" applyBorder="1" applyAlignment="1" applyProtection="1">
      <alignment vertical="center"/>
      <protection locked="0"/>
    </xf>
    <xf numFmtId="172" fontId="104" fillId="0" borderId="0" xfId="74" applyNumberFormat="1" applyFont="1" applyFill="1" applyBorder="1" applyAlignment="1" applyProtection="1">
      <alignment horizontal="right" vertical="center"/>
      <protection locked="0"/>
    </xf>
    <xf numFmtId="172" fontId="96" fillId="61" borderId="0" xfId="74" applyNumberFormat="1" applyFont="1" applyFill="1" applyBorder="1" applyAlignment="1" applyProtection="1">
      <alignment horizontal="left" vertical="center" wrapText="1"/>
      <protection locked="0"/>
    </xf>
    <xf numFmtId="172" fontId="96" fillId="62" borderId="0" xfId="74" applyNumberFormat="1" applyFont="1" applyFill="1" applyBorder="1" applyAlignment="1" applyProtection="1">
      <alignment horizontal="left" vertical="center" wrapText="1"/>
      <protection locked="0"/>
    </xf>
    <xf numFmtId="172" fontId="96" fillId="62" borderId="25" xfId="74" applyNumberFormat="1" applyFont="1" applyFill="1" applyBorder="1" applyAlignment="1" applyProtection="1">
      <alignment vertical="center"/>
      <protection locked="0"/>
    </xf>
    <xf numFmtId="172" fontId="96" fillId="62" borderId="0" xfId="74" applyNumberFormat="1" applyFont="1" applyFill="1" applyBorder="1" applyAlignment="1" applyProtection="1">
      <alignment vertical="center"/>
      <protection locked="0"/>
    </xf>
    <xf numFmtId="174" fontId="104" fillId="62" borderId="0" xfId="75" applyNumberFormat="1" applyFont="1" applyFill="1" applyBorder="1" applyAlignment="1" applyProtection="1">
      <alignment horizontal="right" vertical="center"/>
      <protection locked="0"/>
    </xf>
    <xf numFmtId="172" fontId="96" fillId="61" borderId="0" xfId="74" applyNumberFormat="1" applyFont="1" applyFill="1" applyBorder="1" applyAlignment="1" applyProtection="1">
      <alignment vertical="center"/>
      <protection locked="0"/>
    </xf>
    <xf numFmtId="0" fontId="104" fillId="0" borderId="0" xfId="74" applyFont="1" applyFill="1" applyBorder="1" applyAlignment="1" applyProtection="1">
      <alignment vertical="center"/>
      <protection locked="0"/>
    </xf>
    <xf numFmtId="0" fontId="104" fillId="61" borderId="0" xfId="74" applyFont="1" applyFill="1" applyBorder="1" applyAlignment="1" applyProtection="1">
      <alignment horizontal="left" vertical="center" wrapText="1"/>
      <protection locked="0"/>
    </xf>
    <xf numFmtId="175" fontId="104" fillId="63" borderId="25" xfId="1" applyNumberFormat="1" applyFont="1" applyFill="1" applyBorder="1" applyAlignment="1" applyProtection="1">
      <alignment vertical="center"/>
      <protection locked="0"/>
    </xf>
    <xf numFmtId="175" fontId="104" fillId="0" borderId="0" xfId="1" applyNumberFormat="1" applyFont="1" applyFill="1" applyBorder="1" applyAlignment="1" applyProtection="1">
      <alignment vertical="center"/>
      <protection locked="0"/>
    </xf>
    <xf numFmtId="172" fontId="104" fillId="61" borderId="0" xfId="74" applyNumberFormat="1" applyFont="1" applyFill="1" applyBorder="1" applyAlignment="1" applyProtection="1">
      <alignment horizontal="right" vertical="center"/>
      <protection locked="0"/>
    </xf>
    <xf numFmtId="0" fontId="104" fillId="0" borderId="0" xfId="74" applyFont="1" applyFill="1" applyBorder="1" applyAlignment="1" applyProtection="1">
      <alignment horizontal="left" vertical="center" wrapText="1"/>
      <protection locked="0"/>
    </xf>
    <xf numFmtId="175" fontId="104" fillId="0" borderId="25" xfId="1" applyNumberFormat="1" applyFont="1" applyFill="1" applyBorder="1" applyAlignment="1" applyProtection="1">
      <alignment vertical="center"/>
      <protection locked="0"/>
    </xf>
    <xf numFmtId="0" fontId="106" fillId="0" borderId="0" xfId="74" applyFont="1" applyFill="1" applyBorder="1" applyAlignment="1" applyProtection="1">
      <alignment vertical="center"/>
      <protection locked="0"/>
    </xf>
    <xf numFmtId="0" fontId="96" fillId="0" borderId="0" xfId="74" applyFont="1" applyFill="1" applyBorder="1" applyAlignment="1" applyProtection="1">
      <alignment vertical="center"/>
      <protection locked="0"/>
    </xf>
    <xf numFmtId="0" fontId="104" fillId="0" borderId="0" xfId="74" applyFont="1" applyFill="1" applyBorder="1" applyAlignment="1" applyProtection="1">
      <alignment horizontal="right" vertical="center"/>
      <protection locked="0"/>
    </xf>
    <xf numFmtId="0" fontId="96" fillId="61" borderId="0" xfId="74" applyFont="1" applyFill="1" applyBorder="1" applyAlignment="1" applyProtection="1">
      <alignment horizontal="left" vertical="center" wrapText="1"/>
      <protection locked="0"/>
    </xf>
    <xf numFmtId="0" fontId="96" fillId="64" borderId="27" xfId="74" applyFont="1" applyFill="1" applyBorder="1" applyAlignment="1" applyProtection="1">
      <alignment horizontal="left" vertical="center"/>
      <protection locked="0"/>
    </xf>
    <xf numFmtId="2" fontId="96" fillId="64" borderId="0" xfId="74" applyNumberFormat="1" applyFont="1" applyFill="1" applyBorder="1" applyAlignment="1" applyProtection="1">
      <alignment vertical="center"/>
      <protection locked="0"/>
    </xf>
    <xf numFmtId="174" fontId="104" fillId="64" borderId="0" xfId="75" applyNumberFormat="1" applyFont="1" applyFill="1" applyBorder="1" applyAlignment="1" applyProtection="1">
      <alignment horizontal="right" vertical="center"/>
      <protection locked="0"/>
    </xf>
    <xf numFmtId="0" fontId="106" fillId="61" borderId="0" xfId="74" applyFont="1" applyFill="1" applyBorder="1" applyAlignment="1" applyProtection="1">
      <protection locked="0"/>
    </xf>
    <xf numFmtId="2" fontId="96" fillId="61" borderId="0" xfId="74" applyNumberFormat="1" applyFont="1" applyFill="1" applyBorder="1" applyAlignment="1" applyProtection="1">
      <alignment vertical="center"/>
      <protection locked="0"/>
    </xf>
    <xf numFmtId="0" fontId="57" fillId="61" borderId="0" xfId="74" applyFont="1" applyFill="1" applyBorder="1" applyAlignment="1" applyProtection="1">
      <alignment vertical="center"/>
      <protection locked="0"/>
    </xf>
    <xf numFmtId="0" fontId="59" fillId="61" borderId="0" xfId="74" applyFont="1" applyFill="1" applyBorder="1" applyAlignment="1" applyProtection="1">
      <alignment horizontal="right" vertical="center"/>
      <protection locked="0"/>
    </xf>
    <xf numFmtId="0" fontId="57" fillId="61" borderId="25" xfId="74" applyFont="1" applyFill="1" applyBorder="1" applyAlignment="1" applyProtection="1">
      <alignment vertical="center"/>
      <protection locked="0"/>
    </xf>
    <xf numFmtId="0" fontId="60" fillId="61" borderId="0" xfId="74" applyFont="1" applyFill="1" applyBorder="1" applyAlignment="1" applyProtection="1">
      <alignment vertical="center"/>
      <protection locked="0"/>
    </xf>
    <xf numFmtId="0" fontId="106" fillId="0" borderId="0" xfId="74" applyFont="1" applyFill="1" applyBorder="1" applyAlignment="1" applyProtection="1">
      <protection locked="0"/>
    </xf>
    <xf numFmtId="0" fontId="17" fillId="0" borderId="0" xfId="72" applyFont="1" applyFill="1" applyBorder="1" applyAlignment="1">
      <alignment horizontal="left" vertical="center"/>
    </xf>
    <xf numFmtId="0" fontId="23" fillId="61" borderId="0" xfId="72" applyFont="1" applyFill="1" applyBorder="1" applyAlignment="1">
      <alignment vertical="center"/>
    </xf>
    <xf numFmtId="0" fontId="23" fillId="61" borderId="0" xfId="327" applyFont="1" applyFill="1" applyBorder="1" applyAlignment="1">
      <alignment vertical="center"/>
    </xf>
    <xf numFmtId="0" fontId="17" fillId="61" borderId="0" xfId="327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3" fillId="0" borderId="0" xfId="327" applyFont="1" applyFill="1" applyBorder="1" applyAlignment="1">
      <alignment vertical="center"/>
    </xf>
    <xf numFmtId="0" fontId="106" fillId="61" borderId="0" xfId="74" applyFont="1" applyFill="1" applyBorder="1" applyProtection="1">
      <protection locked="0"/>
    </xf>
    <xf numFmtId="0" fontId="17" fillId="61" borderId="0" xfId="74" applyFont="1" applyFill="1" applyBorder="1" applyAlignment="1" applyProtection="1">
      <alignment vertical="center"/>
      <protection locked="0"/>
    </xf>
    <xf numFmtId="2" fontId="57" fillId="61" borderId="0" xfId="74" applyNumberFormat="1" applyFont="1" applyFill="1" applyBorder="1" applyAlignment="1" applyProtection="1">
      <alignment vertical="center"/>
      <protection locked="0"/>
    </xf>
    <xf numFmtId="0" fontId="17" fillId="61" borderId="0" xfId="74" applyFont="1" applyFill="1" applyBorder="1" applyProtection="1">
      <protection locked="0"/>
    </xf>
    <xf numFmtId="0" fontId="57" fillId="0" borderId="0" xfId="74" applyFont="1" applyFill="1" applyBorder="1" applyAlignment="1" applyProtection="1">
      <alignment vertical="center"/>
      <protection locked="0"/>
    </xf>
    <xf numFmtId="0" fontId="59" fillId="0" borderId="0" xfId="74" applyFont="1" applyFill="1" applyBorder="1" applyAlignment="1" applyProtection="1">
      <alignment horizontal="right" vertical="center"/>
      <protection locked="0"/>
    </xf>
    <xf numFmtId="0" fontId="57" fillId="0" borderId="25" xfId="74" applyFont="1" applyFill="1" applyBorder="1" applyAlignment="1" applyProtection="1">
      <alignment vertical="center"/>
      <protection locked="0"/>
    </xf>
    <xf numFmtId="2" fontId="57" fillId="0" borderId="0" xfId="74" applyNumberFormat="1" applyFont="1" applyFill="1" applyBorder="1" applyAlignment="1" applyProtection="1">
      <alignment vertical="center"/>
      <protection locked="0"/>
    </xf>
    <xf numFmtId="174" fontId="59" fillId="0" borderId="0" xfId="328" applyNumberFormat="1" applyFont="1" applyFill="1" applyBorder="1" applyAlignment="1" applyProtection="1">
      <alignment horizontal="right" vertical="center"/>
      <protection locked="0"/>
    </xf>
    <xf numFmtId="0" fontId="24" fillId="61" borderId="0" xfId="74" applyFont="1" applyFill="1" applyBorder="1" applyAlignment="1" applyProtection="1">
      <alignment horizontal="right" vertical="center"/>
      <protection locked="0"/>
    </xf>
    <xf numFmtId="0" fontId="24" fillId="61" borderId="0" xfId="74" applyFont="1" applyFill="1" applyBorder="1" applyAlignment="1" applyProtection="1">
      <alignment horizontal="right"/>
      <protection locked="0"/>
    </xf>
    <xf numFmtId="0" fontId="17" fillId="61" borderId="25" xfId="74" applyFont="1" applyFill="1" applyBorder="1" applyProtection="1">
      <protection locked="0"/>
    </xf>
    <xf numFmtId="0" fontId="0" fillId="0" borderId="25" xfId="0" applyFont="1" applyFill="1" applyBorder="1"/>
    <xf numFmtId="0" fontId="96" fillId="62" borderId="0" xfId="74" applyFont="1" applyFill="1" applyBorder="1" applyAlignment="1" applyProtection="1">
      <alignment horizontal="center" vertical="center" wrapText="1"/>
      <protection locked="0"/>
    </xf>
    <xf numFmtId="0" fontId="101" fillId="61" borderId="0" xfId="74" applyFont="1" applyFill="1" applyBorder="1" applyAlignment="1" applyProtection="1">
      <alignment horizontal="left" vertical="center" wrapText="1"/>
      <protection locked="0"/>
    </xf>
    <xf numFmtId="0" fontId="98" fillId="61" borderId="0" xfId="74" applyFont="1" applyFill="1" applyBorder="1" applyAlignment="1" applyProtection="1">
      <alignment horizontal="left" vertical="center" wrapText="1"/>
      <protection locked="0"/>
    </xf>
    <xf numFmtId="172" fontId="96" fillId="61" borderId="0" xfId="74" applyNumberFormat="1" applyFont="1" applyFill="1" applyBorder="1" applyAlignment="1" applyProtection="1">
      <alignment horizontal="left" vertical="center" wrapText="1"/>
      <protection locked="0"/>
    </xf>
    <xf numFmtId="0" fontId="104" fillId="61" borderId="0" xfId="74" applyFont="1" applyFill="1" applyBorder="1" applyAlignment="1" applyProtection="1">
      <alignment horizontal="left" vertical="center" wrapText="1"/>
      <protection locked="0"/>
    </xf>
    <xf numFmtId="0" fontId="104" fillId="0" borderId="0" xfId="74" applyFont="1" applyFill="1" applyBorder="1" applyAlignment="1" applyProtection="1">
      <alignment horizontal="left" vertical="center" wrapText="1"/>
      <protection locked="0"/>
    </xf>
    <xf numFmtId="0" fontId="96" fillId="61" borderId="0" xfId="74" applyFont="1" applyFill="1" applyBorder="1" applyAlignment="1" applyProtection="1">
      <alignment horizontal="left" vertical="center" wrapText="1"/>
      <protection locked="0"/>
    </xf>
    <xf numFmtId="0" fontId="96" fillId="64" borderId="27" xfId="74" applyFont="1" applyFill="1" applyBorder="1" applyAlignment="1" applyProtection="1">
      <alignment horizontal="left" vertical="center"/>
      <protection locked="0"/>
    </xf>
    <xf numFmtId="0" fontId="98" fillId="61" borderId="26" xfId="74" applyFont="1" applyFill="1" applyBorder="1" applyAlignment="1" applyProtection="1">
      <alignment horizontal="left" vertical="center" wrapText="1"/>
      <protection locked="0"/>
    </xf>
    <xf numFmtId="0" fontId="101" fillId="61" borderId="26" xfId="74" applyFont="1" applyFill="1" applyBorder="1" applyAlignment="1" applyProtection="1">
      <alignment horizontal="left" vertical="center" wrapText="1"/>
      <protection locked="0"/>
    </xf>
    <xf numFmtId="0" fontId="104" fillId="0" borderId="26" xfId="74" applyFont="1" applyFill="1" applyBorder="1" applyAlignment="1" applyProtection="1">
      <alignment horizontal="left" vertical="center" wrapText="1"/>
      <protection locked="0"/>
    </xf>
    <xf numFmtId="0" fontId="104" fillId="61" borderId="26" xfId="74" applyFont="1" applyFill="1" applyBorder="1" applyAlignment="1" applyProtection="1">
      <alignment horizontal="left" vertical="center" wrapText="1"/>
      <protection locked="0"/>
    </xf>
    <xf numFmtId="172" fontId="96" fillId="62" borderId="26" xfId="74" applyNumberFormat="1" applyFont="1" applyFill="1" applyBorder="1" applyAlignment="1" applyProtection="1">
      <alignment horizontal="left" vertical="center" wrapText="1"/>
      <protection locked="0"/>
    </xf>
    <xf numFmtId="0" fontId="96" fillId="64" borderId="28" xfId="74" applyFont="1" applyFill="1" applyBorder="1" applyAlignment="1" applyProtection="1">
      <alignment horizontal="left" vertical="center"/>
      <protection locked="0"/>
    </xf>
    <xf numFmtId="0" fontId="98" fillId="61" borderId="26" xfId="74" applyFont="1" applyFill="1" applyBorder="1" applyAlignment="1" applyProtection="1">
      <alignment horizontal="left" vertical="center" wrapText="1"/>
      <protection locked="0"/>
    </xf>
    <xf numFmtId="0" fontId="104" fillId="0" borderId="26" xfId="74" applyFont="1" applyFill="1" applyBorder="1" applyAlignment="1" applyProtection="1">
      <alignment horizontal="left" vertical="center" wrapText="1"/>
      <protection locked="0"/>
    </xf>
    <xf numFmtId="0" fontId="96" fillId="64" borderId="28" xfId="74" applyFont="1" applyFill="1" applyBorder="1" applyAlignment="1" applyProtection="1">
      <alignment horizontal="left" vertical="center"/>
      <protection locked="0"/>
    </xf>
    <xf numFmtId="0" fontId="17" fillId="0" borderId="0" xfId="72" applyFont="1" applyFill="1" applyAlignment="1">
      <alignment horizontal="left" vertical="center"/>
    </xf>
    <xf numFmtId="0" fontId="17" fillId="61" borderId="0" xfId="72" applyFont="1" applyFill="1" applyBorder="1" applyAlignment="1">
      <alignment vertical="center"/>
    </xf>
    <xf numFmtId="0" fontId="108" fillId="0" borderId="0" xfId="0" applyFont="1" applyFill="1" applyBorder="1" applyAlignment="1">
      <alignment horizontal="left" vertical="center"/>
    </xf>
    <xf numFmtId="0" fontId="17" fillId="61" borderId="0" xfId="74" applyFont="1" applyFill="1" applyBorder="1" applyAlignment="1" applyProtection="1">
      <alignment horizontal="left"/>
      <protection locked="0"/>
    </xf>
    <xf numFmtId="0" fontId="110" fillId="61" borderId="0" xfId="74" applyFont="1" applyFill="1" applyBorder="1" applyAlignment="1" applyProtection="1">
      <alignment horizontal="center" vertical="center"/>
      <protection locked="0"/>
    </xf>
    <xf numFmtId="0" fontId="110" fillId="61" borderId="0" xfId="74" applyFont="1" applyFill="1" applyBorder="1" applyAlignment="1" applyProtection="1">
      <alignment horizontal="center" vertical="center" wrapText="1"/>
      <protection locked="0"/>
    </xf>
    <xf numFmtId="0" fontId="110" fillId="61" borderId="0" xfId="74" applyFont="1" applyFill="1" applyBorder="1" applyAlignment="1" applyProtection="1">
      <alignment horizontal="center" vertical="center" wrapText="1"/>
      <protection locked="0"/>
    </xf>
    <xf numFmtId="0" fontId="0" fillId="61" borderId="0" xfId="0" applyFont="1" applyFill="1" applyBorder="1"/>
    <xf numFmtId="0" fontId="96" fillId="0" borderId="0" xfId="74" applyFont="1" applyFill="1" applyBorder="1" applyAlignment="1" applyProtection="1">
      <alignment horizontal="center" vertical="center" wrapText="1"/>
      <protection locked="0"/>
    </xf>
    <xf numFmtId="0" fontId="96" fillId="61" borderId="0" xfId="74" applyFont="1" applyFill="1" applyBorder="1" applyAlignment="1" applyProtection="1">
      <alignment vertical="center"/>
      <protection locked="0"/>
    </xf>
    <xf numFmtId="0" fontId="96" fillId="63" borderId="0" xfId="74" applyFont="1" applyFill="1" applyBorder="1" applyAlignment="1" applyProtection="1">
      <alignment horizontal="center" vertical="center" wrapText="1"/>
      <protection locked="0"/>
    </xf>
    <xf numFmtId="0" fontId="98" fillId="61" borderId="0" xfId="74" applyFont="1" applyFill="1" applyBorder="1" applyAlignment="1" applyProtection="1">
      <alignment horizontal="right" vertical="center" wrapText="1"/>
      <protection locked="0"/>
    </xf>
    <xf numFmtId="173" fontId="96" fillId="62" borderId="0" xfId="74" applyNumberFormat="1" applyFont="1" applyFill="1" applyBorder="1" applyAlignment="1" applyProtection="1">
      <alignment vertical="center"/>
      <protection locked="0"/>
    </xf>
    <xf numFmtId="174" fontId="104" fillId="62" borderId="0" xfId="328" applyNumberFormat="1" applyFont="1" applyFill="1" applyBorder="1" applyAlignment="1" applyProtection="1">
      <alignment horizontal="right" vertical="center"/>
      <protection locked="0"/>
    </xf>
    <xf numFmtId="174" fontId="104" fillId="0" borderId="0" xfId="328" applyNumberFormat="1" applyFont="1" applyFill="1" applyBorder="1" applyAlignment="1" applyProtection="1">
      <alignment vertical="center"/>
      <protection locked="0"/>
    </xf>
    <xf numFmtId="173" fontId="101" fillId="63" borderId="0" xfId="328" applyNumberFormat="1" applyFont="1" applyFill="1" applyBorder="1" applyAlignment="1" applyProtection="1">
      <alignment vertical="center"/>
      <protection locked="0"/>
    </xf>
    <xf numFmtId="174" fontId="98" fillId="63" borderId="0" xfId="328" applyNumberFormat="1" applyFont="1" applyFill="1" applyBorder="1" applyAlignment="1" applyProtection="1">
      <alignment vertical="center"/>
      <protection locked="0"/>
    </xf>
    <xf numFmtId="175" fontId="98" fillId="61" borderId="0" xfId="79" applyNumberFormat="1" applyFont="1" applyFill="1" applyBorder="1" applyAlignment="1" applyProtection="1">
      <alignment horizontal="right" vertical="center"/>
      <protection locked="0"/>
    </xf>
    <xf numFmtId="175" fontId="98" fillId="0" borderId="0" xfId="79" applyNumberFormat="1" applyFont="1" applyFill="1" applyBorder="1" applyAlignment="1" applyProtection="1">
      <alignment vertical="center"/>
      <protection locked="0"/>
    </xf>
    <xf numFmtId="173" fontId="96" fillId="62" borderId="0" xfId="328" applyNumberFormat="1" applyFont="1" applyFill="1" applyBorder="1" applyAlignment="1" applyProtection="1">
      <alignment vertical="center"/>
      <protection locked="0"/>
    </xf>
    <xf numFmtId="172" fontId="96" fillId="62" borderId="0" xfId="328" applyNumberFormat="1" applyFont="1" applyFill="1" applyBorder="1" applyAlignment="1" applyProtection="1">
      <alignment vertical="center"/>
      <protection locked="0"/>
    </xf>
    <xf numFmtId="174" fontId="104" fillId="63" borderId="0" xfId="328" applyNumberFormat="1" applyFont="1" applyFill="1" applyBorder="1" applyAlignment="1" applyProtection="1">
      <alignment vertical="center"/>
      <protection locked="0"/>
    </xf>
    <xf numFmtId="175" fontId="104" fillId="61" borderId="0" xfId="79" applyNumberFormat="1" applyFont="1" applyFill="1" applyBorder="1" applyAlignment="1" applyProtection="1">
      <alignment horizontal="right" vertical="center"/>
      <protection locked="0"/>
    </xf>
    <xf numFmtId="175" fontId="104" fillId="0" borderId="0" xfId="79" applyNumberFormat="1" applyFont="1" applyFill="1" applyBorder="1" applyAlignment="1" applyProtection="1">
      <alignment vertical="center"/>
      <protection locked="0"/>
    </xf>
    <xf numFmtId="173" fontId="101" fillId="61" borderId="0" xfId="328" applyNumberFormat="1" applyFont="1" applyFill="1" applyBorder="1" applyAlignment="1" applyProtection="1">
      <alignment horizontal="right" vertical="center"/>
      <protection locked="0"/>
    </xf>
    <xf numFmtId="0" fontId="96" fillId="62" borderId="0" xfId="74" applyFont="1" applyFill="1" applyBorder="1" applyAlignment="1" applyProtection="1">
      <alignment vertical="center"/>
      <protection locked="0"/>
    </xf>
    <xf numFmtId="0" fontId="104" fillId="61" borderId="0" xfId="74" applyFont="1" applyFill="1" applyBorder="1" applyAlignment="1" applyProtection="1">
      <alignment vertical="center"/>
      <protection locked="0"/>
    </xf>
    <xf numFmtId="175" fontId="104" fillId="63" borderId="0" xfId="79" applyNumberFormat="1" applyFont="1" applyFill="1" applyBorder="1" applyAlignment="1" applyProtection="1">
      <alignment vertical="center"/>
      <protection locked="0"/>
    </xf>
    <xf numFmtId="0" fontId="101" fillId="61" borderId="0" xfId="74" applyFont="1" applyFill="1" applyBorder="1" applyAlignment="1" applyProtection="1">
      <protection locked="0"/>
    </xf>
    <xf numFmtId="172" fontId="101" fillId="63" borderId="0" xfId="74" applyNumberFormat="1" applyFont="1" applyFill="1" applyBorder="1" applyAlignment="1" applyProtection="1">
      <alignment vertical="center"/>
      <protection locked="0"/>
    </xf>
    <xf numFmtId="175" fontId="98" fillId="63" borderId="0" xfId="79" applyNumberFormat="1" applyFont="1" applyFill="1" applyBorder="1" applyAlignment="1" applyProtection="1">
      <alignment vertical="center"/>
    </xf>
    <xf numFmtId="175" fontId="98" fillId="0" borderId="0" xfId="79" applyNumberFormat="1" applyFont="1" applyFill="1" applyBorder="1" applyAlignment="1" applyProtection="1">
      <alignment vertical="center"/>
    </xf>
    <xf numFmtId="0" fontId="111" fillId="61" borderId="0" xfId="74" applyFont="1" applyFill="1" applyBorder="1" applyAlignment="1" applyProtection="1">
      <alignment vertical="center"/>
      <protection locked="0"/>
    </xf>
    <xf numFmtId="0" fontId="101" fillId="0" borderId="0" xfId="74" applyFont="1" applyFill="1" applyBorder="1" applyAlignment="1" applyProtection="1">
      <protection locked="0"/>
    </xf>
    <xf numFmtId="172" fontId="101" fillId="0" borderId="0" xfId="328" applyNumberFormat="1" applyFont="1" applyFill="1" applyBorder="1" applyAlignment="1" applyProtection="1">
      <alignment vertical="center"/>
      <protection locked="0"/>
    </xf>
    <xf numFmtId="172" fontId="98" fillId="0" borderId="0" xfId="328" applyNumberFormat="1" applyFont="1" applyFill="1" applyBorder="1" applyAlignment="1" applyProtection="1">
      <alignment horizontal="left" vertical="center"/>
      <protection locked="0"/>
    </xf>
    <xf numFmtId="172" fontId="101" fillId="0" borderId="0" xfId="328" applyNumberFormat="1" applyFont="1" applyFill="1" applyBorder="1" applyAlignment="1" applyProtection="1">
      <alignment horizontal="left" vertical="center"/>
      <protection locked="0"/>
    </xf>
    <xf numFmtId="172" fontId="98" fillId="0" borderId="0" xfId="328" applyNumberFormat="1" applyFont="1" applyFill="1" applyBorder="1" applyAlignment="1" applyProtection="1">
      <alignment horizontal="right" vertical="center"/>
      <protection locked="0"/>
    </xf>
    <xf numFmtId="0" fontId="111" fillId="61" borderId="0" xfId="74" applyFont="1" applyFill="1" applyBorder="1" applyAlignment="1" applyProtection="1">
      <protection locked="0"/>
    </xf>
    <xf numFmtId="0" fontId="96" fillId="64" borderId="0" xfId="74" applyFont="1" applyFill="1" applyBorder="1" applyAlignment="1" applyProtection="1">
      <alignment horizontal="left" vertical="center" wrapText="1"/>
      <protection locked="0"/>
    </xf>
    <xf numFmtId="0" fontId="96" fillId="64" borderId="0" xfId="74" applyFont="1" applyFill="1" applyBorder="1" applyAlignment="1" applyProtection="1">
      <alignment vertical="center"/>
      <protection locked="0"/>
    </xf>
    <xf numFmtId="174" fontId="104" fillId="64" borderId="0" xfId="328" applyNumberFormat="1" applyFont="1" applyFill="1" applyBorder="1" applyAlignment="1" applyProtection="1">
      <alignment horizontal="right" vertical="center"/>
      <protection locked="0"/>
    </xf>
    <xf numFmtId="0" fontId="17" fillId="0" borderId="0" xfId="74" applyFont="1" applyFill="1" applyBorder="1" applyAlignment="1" applyProtection="1">
      <alignment horizontal="center"/>
      <protection locked="0"/>
    </xf>
    <xf numFmtId="17" fontId="96" fillId="57" borderId="24" xfId="68" quotePrefix="1" applyNumberFormat="1" applyFont="1" applyFill="1" applyBorder="1" applyAlignment="1">
      <alignment horizontal="right" vertical="center" wrapText="1"/>
    </xf>
    <xf numFmtId="17" fontId="96" fillId="57" borderId="0" xfId="68" quotePrefix="1" applyNumberFormat="1" applyFont="1" applyFill="1" applyBorder="1" applyAlignment="1">
      <alignment horizontal="right" vertical="center" wrapText="1"/>
    </xf>
    <xf numFmtId="176" fontId="96" fillId="60" borderId="0" xfId="0" applyNumberFormat="1" applyFont="1" applyFill="1" applyAlignment="1">
      <alignment horizontal="right" vertical="center" wrapText="1"/>
    </xf>
    <xf numFmtId="177" fontId="96" fillId="0" borderId="0" xfId="325" applyNumberFormat="1" applyFont="1" applyFill="1" applyAlignment="1">
      <alignment horizontal="right" vertical="center" wrapText="1"/>
    </xf>
    <xf numFmtId="0" fontId="112" fillId="15" borderId="0" xfId="0" applyFont="1" applyFill="1" applyBorder="1" applyAlignment="1">
      <alignment horizontal="left" vertical="center" indent="1"/>
    </xf>
    <xf numFmtId="176" fontId="101" fillId="60" borderId="0" xfId="0" applyNumberFormat="1" applyFont="1" applyFill="1" applyAlignment="1">
      <alignment horizontal="right" vertical="center" wrapText="1"/>
    </xf>
    <xf numFmtId="176" fontId="101" fillId="0" borderId="0" xfId="0" applyNumberFormat="1" applyFont="1" applyFill="1" applyAlignment="1">
      <alignment horizontal="right" vertical="center" wrapText="1"/>
    </xf>
    <xf numFmtId="176" fontId="96" fillId="0" borderId="0" xfId="0" applyNumberFormat="1" applyFont="1" applyFill="1" applyAlignment="1">
      <alignment horizontal="right" vertical="center" wrapText="1"/>
    </xf>
    <xf numFmtId="178" fontId="112" fillId="60" borderId="0" xfId="73" applyNumberFormat="1" applyFont="1" applyFill="1" applyBorder="1" applyAlignment="1">
      <alignment horizontal="right"/>
    </xf>
    <xf numFmtId="176" fontId="112" fillId="0" borderId="0" xfId="0" applyNumberFormat="1" applyFont="1" applyFill="1" applyBorder="1" applyAlignment="1">
      <alignment horizontal="right" vertical="center"/>
    </xf>
    <xf numFmtId="176" fontId="84" fillId="60" borderId="0" xfId="0" applyNumberFormat="1" applyFont="1" applyFill="1" applyBorder="1" applyAlignment="1">
      <alignment horizontal="right" vertical="center"/>
    </xf>
    <xf numFmtId="173" fontId="84" fillId="60" borderId="0" xfId="0" applyNumberFormat="1" applyFont="1" applyFill="1" applyBorder="1" applyAlignment="1">
      <alignment horizontal="right" vertical="center"/>
    </xf>
    <xf numFmtId="173" fontId="101" fillId="60" borderId="0" xfId="0" applyNumberFormat="1" applyFont="1" applyFill="1" applyAlignment="1">
      <alignment horizontal="right" vertical="center" wrapText="1"/>
    </xf>
    <xf numFmtId="179" fontId="101" fillId="60" borderId="0" xfId="0" applyNumberFormat="1" applyFont="1" applyFill="1" applyAlignment="1">
      <alignment horizontal="right" vertical="center" wrapText="1"/>
    </xf>
    <xf numFmtId="180" fontId="101" fillId="0" borderId="0" xfId="0" applyNumberFormat="1" applyFont="1" applyFill="1" applyAlignment="1">
      <alignment horizontal="right" vertical="center" wrapText="1"/>
    </xf>
    <xf numFmtId="181" fontId="96" fillId="59" borderId="0" xfId="0" applyNumberFormat="1" applyFont="1" applyFill="1" applyBorder="1" applyAlignment="1">
      <alignment horizontal="right" vertical="center"/>
    </xf>
    <xf numFmtId="181" fontId="96" fillId="59" borderId="24" xfId="0" applyNumberFormat="1" applyFont="1" applyFill="1" applyBorder="1" applyAlignment="1">
      <alignment horizontal="right" vertical="center"/>
    </xf>
    <xf numFmtId="0" fontId="101" fillId="15" borderId="0" xfId="0" applyFont="1" applyFill="1"/>
    <xf numFmtId="182" fontId="101" fillId="15" borderId="0" xfId="0" applyNumberFormat="1" applyFont="1" applyFill="1"/>
    <xf numFmtId="0" fontId="101" fillId="0" borderId="0" xfId="72" applyFont="1" applyFill="1" applyAlignment="1">
      <alignment horizontal="left" vertical="center"/>
    </xf>
    <xf numFmtId="0" fontId="101" fillId="0" borderId="0" xfId="72" applyFont="1" applyFill="1" applyAlignment="1">
      <alignment horizontal="left" vertical="center" wrapText="1"/>
    </xf>
  </cellXfs>
  <cellStyles count="329">
    <cellStyle name="%" xfId="6"/>
    <cellStyle name="% 2" xfId="7"/>
    <cellStyle name="% 2 2" xfId="8"/>
    <cellStyle name="% 3" xfId="103"/>
    <cellStyle name="%_20F" xfId="104"/>
    <cellStyle name="%_D29" xfId="105"/>
    <cellStyle name="%_D30" xfId="106"/>
    <cellStyle name="%_P&amp;L conso Q" xfId="107"/>
    <cellStyle name="%_Passage" xfId="108"/>
    <cellStyle name="_Column1" xfId="9"/>
    <cellStyle name="_Column1 2" xfId="10"/>
    <cellStyle name="_Column2" xfId="11"/>
    <cellStyle name="_Column3" xfId="12"/>
    <cellStyle name="_Column4" xfId="13"/>
    <cellStyle name="_Column5" xfId="14"/>
    <cellStyle name="_Column6" xfId="15"/>
    <cellStyle name="_Column7" xfId="16"/>
    <cellStyle name="_Column7 2" xfId="109"/>
    <cellStyle name="_Data" xfId="17"/>
    <cellStyle name="_Data 2" xfId="18"/>
    <cellStyle name="_Header" xfId="19"/>
    <cellStyle name="_Row1" xfId="20"/>
    <cellStyle name="_Row1 2" xfId="21"/>
    <cellStyle name="_Row2" xfId="22"/>
    <cellStyle name="_Row3" xfId="23"/>
    <cellStyle name="_Row4" xfId="24"/>
    <cellStyle name="_Row5" xfId="25"/>
    <cellStyle name="_Row6" xfId="26"/>
    <cellStyle name="_Row7" xfId="27"/>
    <cellStyle name="_Row7 2" xfId="110"/>
    <cellStyle name="20 % - Accent1" xfId="28"/>
    <cellStyle name="20 % - Accent1 2" xfId="111"/>
    <cellStyle name="20 % - Accent1 3" xfId="112"/>
    <cellStyle name="20 % - Accent1_Balance Sheet EN" xfId="291"/>
    <cellStyle name="20 % - Accent2" xfId="29"/>
    <cellStyle name="20 % - Accent2 2" xfId="113"/>
    <cellStyle name="20 % - Accent2 3" xfId="114"/>
    <cellStyle name="20 % - Accent2_Balance Sheet EN" xfId="292"/>
    <cellStyle name="20 % - Accent3" xfId="30"/>
    <cellStyle name="20 % - Accent3 2" xfId="115"/>
    <cellStyle name="20 % - Accent3 3" xfId="116"/>
    <cellStyle name="20 % - Accent3_Balance Sheet EN" xfId="293"/>
    <cellStyle name="20 % - Accent4" xfId="31"/>
    <cellStyle name="20 % - Accent4 2" xfId="117"/>
    <cellStyle name="20 % - Accent4 3" xfId="118"/>
    <cellStyle name="20 % - Accent4_Balance Sheet EN" xfId="294"/>
    <cellStyle name="20 % - Accent5" xfId="32"/>
    <cellStyle name="20 % - Accent5 2" xfId="119"/>
    <cellStyle name="20 % - Accent5 3" xfId="120"/>
    <cellStyle name="20 % - Accent5_Balance Sheet EN" xfId="295"/>
    <cellStyle name="20 % - Accent6" xfId="33"/>
    <cellStyle name="20 % - Accent6 2" xfId="121"/>
    <cellStyle name="20 % - Accent6 3" xfId="122"/>
    <cellStyle name="20 % - Accent6_Balance Sheet EN" xfId="296"/>
    <cellStyle name="20% - Accent1" xfId="257"/>
    <cellStyle name="20% - Accent2" xfId="258"/>
    <cellStyle name="20% - Accent3" xfId="259"/>
    <cellStyle name="20% - Accent4" xfId="260"/>
    <cellStyle name="20% - Accent5" xfId="261"/>
    <cellStyle name="20% - Accent6" xfId="262"/>
    <cellStyle name="40 % - Accent1" xfId="34"/>
    <cellStyle name="40 % - Accent1 2" xfId="123"/>
    <cellStyle name="40 % - Accent1 3" xfId="124"/>
    <cellStyle name="40 % - Accent1_Balance Sheet EN" xfId="297"/>
    <cellStyle name="40 % - Accent2" xfId="35"/>
    <cellStyle name="40 % - Accent2 2" xfId="125"/>
    <cellStyle name="40 % - Accent2 3" xfId="126"/>
    <cellStyle name="40 % - Accent2_Balance Sheet EN" xfId="298"/>
    <cellStyle name="40 % - Accent3" xfId="36"/>
    <cellStyle name="40 % - Accent3 2" xfId="127"/>
    <cellStyle name="40 % - Accent3 3" xfId="128"/>
    <cellStyle name="40 % - Accent3_Balance Sheet EN" xfId="299"/>
    <cellStyle name="40 % - Accent4" xfId="37"/>
    <cellStyle name="40 % - Accent4 2" xfId="129"/>
    <cellStyle name="40 % - Accent4 3" xfId="130"/>
    <cellStyle name="40 % - Accent4_Balance Sheet EN" xfId="300"/>
    <cellStyle name="40 % - Accent5" xfId="38"/>
    <cellStyle name="40 % - Accent5 2" xfId="131"/>
    <cellStyle name="40 % - Accent5 3" xfId="132"/>
    <cellStyle name="40 % - Accent5_Balance Sheet EN" xfId="301"/>
    <cellStyle name="40 % - Accent6" xfId="39"/>
    <cellStyle name="40 % - Accent6 2" xfId="133"/>
    <cellStyle name="40 % - Accent6 3" xfId="134"/>
    <cellStyle name="40 % - Accent6_Balance Sheet EN" xfId="302"/>
    <cellStyle name="40% - Accent1" xfId="263"/>
    <cellStyle name="40% - Accent2" xfId="264"/>
    <cellStyle name="40% - Accent3" xfId="265"/>
    <cellStyle name="40% - Accent4" xfId="266"/>
    <cellStyle name="40% - Accent5" xfId="267"/>
    <cellStyle name="40% - Accent6" xfId="268"/>
    <cellStyle name="49" xfId="40"/>
    <cellStyle name="60 % - Accent1" xfId="41"/>
    <cellStyle name="60 % - Accent1 2" xfId="135"/>
    <cellStyle name="60 % - Accent1 3" xfId="136"/>
    <cellStyle name="60 % - Accent1_Balance Sheet EN" xfId="303"/>
    <cellStyle name="60 % - Accent2" xfId="42"/>
    <cellStyle name="60 % - Accent2 2" xfId="137"/>
    <cellStyle name="60 % - Accent2 3" xfId="138"/>
    <cellStyle name="60 % - Accent2_Balance Sheet EN" xfId="304"/>
    <cellStyle name="60 % - Accent3" xfId="43"/>
    <cellStyle name="60 % - Accent3 2" xfId="139"/>
    <cellStyle name="60 % - Accent3 3" xfId="140"/>
    <cellStyle name="60 % - Accent3_Balance Sheet EN" xfId="305"/>
    <cellStyle name="60 % - Accent4" xfId="44"/>
    <cellStyle name="60 % - Accent4 2" xfId="141"/>
    <cellStyle name="60 % - Accent4 3" xfId="142"/>
    <cellStyle name="60 % - Accent4_Balance Sheet EN" xfId="306"/>
    <cellStyle name="60 % - Accent5" xfId="45"/>
    <cellStyle name="60 % - Accent5 2" xfId="143"/>
    <cellStyle name="60 % - Accent5 3" xfId="144"/>
    <cellStyle name="60 % - Accent5_Balance Sheet EN" xfId="307"/>
    <cellStyle name="60 % - Accent6" xfId="46"/>
    <cellStyle name="60 % - Accent6 2" xfId="145"/>
    <cellStyle name="60 % - Accent6 3" xfId="146"/>
    <cellStyle name="60 % - Accent6_Balance Sheet EN" xfId="308"/>
    <cellStyle name="60% - Accent1" xfId="269"/>
    <cellStyle name="60% - Accent2" xfId="270"/>
    <cellStyle name="60% - Accent3" xfId="271"/>
    <cellStyle name="60% - Accent4" xfId="272"/>
    <cellStyle name="60% - Accent5" xfId="273"/>
    <cellStyle name="60% - Accent6" xfId="274"/>
    <cellStyle name="Accent1 2" xfId="147"/>
    <cellStyle name="Accent1 3" xfId="148"/>
    <cellStyle name="Accent2 2" xfId="149"/>
    <cellStyle name="Accent2 3" xfId="150"/>
    <cellStyle name="Accent3 2" xfId="151"/>
    <cellStyle name="Accent3 3" xfId="152"/>
    <cellStyle name="Accent4 2" xfId="153"/>
    <cellStyle name="Accent4 3" xfId="154"/>
    <cellStyle name="Accent5 2" xfId="155"/>
    <cellStyle name="Accent5 3" xfId="156"/>
    <cellStyle name="Accent6 2" xfId="157"/>
    <cellStyle name="Accent6 3" xfId="158"/>
    <cellStyle name="Avertissement" xfId="47"/>
    <cellStyle name="Avertissement 2" xfId="160"/>
    <cellStyle name="Avertissement_Reconciliation Q3" xfId="159"/>
    <cellStyle name="Bad" xfId="275"/>
    <cellStyle name="Besuchter Hyperlink" xfId="48"/>
    <cellStyle name="Calcul" xfId="49"/>
    <cellStyle name="Calcul 2" xfId="161"/>
    <cellStyle name="Calcul 3" xfId="162"/>
    <cellStyle name="Calcul_Balance Sheet EN" xfId="309"/>
    <cellStyle name="Calculation" xfId="276"/>
    <cellStyle name="Cellule liée" xfId="50"/>
    <cellStyle name="Cellule liée 2" xfId="164"/>
    <cellStyle name="Cellule liée_Reconciliation Q3" xfId="163"/>
    <cellStyle name="Check Cell" xfId="277"/>
    <cellStyle name="Comma" xfId="4"/>
    <cellStyle name="Comma [0]" xfId="5"/>
    <cellStyle name="Comma_20F" xfId="165"/>
    <cellStyle name="Commentaire" xfId="51"/>
    <cellStyle name="Commentaire 2" xfId="52"/>
    <cellStyle name="Commentaire 2 2" xfId="53"/>
    <cellStyle name="Commentaire 2_Balance Sheet EN" xfId="311"/>
    <cellStyle name="Commentaire 3" xfId="166"/>
    <cellStyle name="Commentaire_Balance Sheet EN" xfId="310"/>
    <cellStyle name="Currency" xfId="2"/>
    <cellStyle name="Currency [0]" xfId="3"/>
    <cellStyle name="Currency_20F" xfId="167"/>
    <cellStyle name="Dezimal [0]_Abbreviations" xfId="54"/>
    <cellStyle name="Dezimal_Abbreviations" xfId="55"/>
    <cellStyle name="Entrée" xfId="56"/>
    <cellStyle name="Entrée 2" xfId="168"/>
    <cellStyle name="Entrée 3" xfId="169"/>
    <cellStyle name="Entrée_Balance Sheet EN" xfId="312"/>
    <cellStyle name="Explanatory Text" xfId="278"/>
    <cellStyle name="Good" xfId="279"/>
    <cellStyle name="Heading 1" xfId="280"/>
    <cellStyle name="Heading 2" xfId="281"/>
    <cellStyle name="Heading 3" xfId="282"/>
    <cellStyle name="Heading 4" xfId="283"/>
    <cellStyle name="Input" xfId="284"/>
    <cellStyle name="Insatisfaisant" xfId="57"/>
    <cellStyle name="Insatisfaisant 2" xfId="170"/>
    <cellStyle name="Insatisfaisant 3" xfId="171"/>
    <cellStyle name="Insatisfaisant_Balance Sheet EN" xfId="313"/>
    <cellStyle name="KPMG Heading 1" xfId="58"/>
    <cellStyle name="KPMG Heading 1 2" xfId="59"/>
    <cellStyle name="KPMG Heading 2" xfId="60"/>
    <cellStyle name="KPMG Heading 2 2" xfId="61"/>
    <cellStyle name="KPMG Heading 3" xfId="62"/>
    <cellStyle name="KPMG Heading 3 2" xfId="63"/>
    <cellStyle name="KPMG Heading 4" xfId="64"/>
    <cellStyle name="KPMG Heading 4 2" xfId="65"/>
    <cellStyle name="KPMG Normal" xfId="66"/>
    <cellStyle name="KPMG Normal Text" xfId="67"/>
    <cellStyle name="Linked Cell" xfId="285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68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172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3" xfId="173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_Balance Sheet EN" xfId="314"/>
    <cellStyle name="Milliers" xfId="325" builtinId="3"/>
    <cellStyle name="Milliers 2" xfId="174"/>
    <cellStyle name="Milliers 2 2" xfId="175"/>
    <cellStyle name="Milliers 2 3" xfId="176"/>
    <cellStyle name="Milliers 2 4" xfId="177"/>
    <cellStyle name="Milliers 2 5" xfId="178"/>
    <cellStyle name="Milliers 2_P&amp;L conso Q" xfId="179"/>
    <cellStyle name="Milliers 3" xfId="180"/>
    <cellStyle name="Milliers 4" xfId="181"/>
    <cellStyle name="Milliers 5" xfId="182"/>
    <cellStyle name="Milliers 6" xfId="183"/>
    <cellStyle name="Monétaire 2" xfId="69"/>
    <cellStyle name="Monétaire 3" xfId="184"/>
    <cellStyle name="Neutral" xfId="286"/>
    <cellStyle name="Neutre" xfId="70"/>
    <cellStyle name="Neutre 2" xfId="185"/>
    <cellStyle name="Neutre 3" xfId="186"/>
    <cellStyle name="Neutre_Balance Sheet EN" xfId="315"/>
    <cellStyle name="Non défini" xfId="71"/>
    <cellStyle name="Normal" xfId="0" builtinId="0"/>
    <cellStyle name="Normal 2" xfId="72"/>
    <cellStyle name="Normal 2 2" xfId="187"/>
    <cellStyle name="Normal 2 3" xfId="188"/>
    <cellStyle name="Normal 2 4" xfId="189"/>
    <cellStyle name="Normal 2_D30" xfId="190"/>
    <cellStyle name="Normal 3" xfId="73"/>
    <cellStyle name="Normal 3 2" xfId="74"/>
    <cellStyle name="Normal 3 2 2" xfId="192"/>
    <cellStyle name="Normal 3 2 2 2" xfId="193"/>
    <cellStyle name="Normal 3 2 3" xfId="194"/>
    <cellStyle name="Normal 3 2_Reconciliation Q3" xfId="191"/>
    <cellStyle name="Normal 3 3" xfId="195"/>
    <cellStyle name="Normal 3 3 2" xfId="196"/>
    <cellStyle name="Normal 3 4" xfId="197"/>
    <cellStyle name="Normal 3_20F" xfId="198"/>
    <cellStyle name="Normal 4" xfId="199"/>
    <cellStyle name="Normal 4 2" xfId="200"/>
    <cellStyle name="Normal 4 2 2" xfId="201"/>
    <cellStyle name="Normal 4 3" xfId="202"/>
    <cellStyle name="Normal 4 4" xfId="203"/>
    <cellStyle name="Normal 4_P&amp;L conso Q" xfId="204"/>
    <cellStyle name="Normal 5" xfId="205"/>
    <cellStyle name="Normal 6" xfId="206"/>
    <cellStyle name="Normal 7" xfId="207"/>
    <cellStyle name="Normal 8" xfId="208"/>
    <cellStyle name="Normal 9" xfId="209"/>
    <cellStyle name="Normal_Annexe 6 EN 2" xfId="326"/>
    <cellStyle name="Normal_Q2 2007 PnL-TFT-BS_v4" xfId="75"/>
    <cellStyle name="Normal_Q2 2007 PnL-TFT-BS_v4 2 2" xfId="328"/>
    <cellStyle name="Normal_Sheet1" xfId="327"/>
    <cellStyle name="Note" xfId="287"/>
    <cellStyle name="Output" xfId="288"/>
    <cellStyle name="Percent" xfId="1"/>
    <cellStyle name="Percent 2" xfId="210"/>
    <cellStyle name="Pourcentage" xfId="256"/>
    <cellStyle name="Pourcentage 2" xfId="76"/>
    <cellStyle name="Pourcentage 2 2" xfId="77"/>
    <cellStyle name="Pourcentage 3" xfId="78"/>
    <cellStyle name="Pourcentage 3 2" xfId="79"/>
    <cellStyle name="SAPBEXaggData" xfId="80"/>
    <cellStyle name="SAPBEXaggData 2" xfId="211"/>
    <cellStyle name="SAPBEXaggData 3" xfId="212"/>
    <cellStyle name="SAPBEXaggData_Balance Sheet EN" xfId="316"/>
    <cellStyle name="SAPBEXaggItem" xfId="81"/>
    <cellStyle name="SAPBEXaggItem 2" xfId="213"/>
    <cellStyle name="SAPBEXaggItem 3" xfId="214"/>
    <cellStyle name="SAPBEXchaText" xfId="82"/>
    <cellStyle name="SAPBEXchaText 2" xfId="215"/>
    <cellStyle name="SAPBEXchaText 3" xfId="216"/>
    <cellStyle name="SAPBEXchaText_Balance Sheet EN" xfId="317"/>
    <cellStyle name="SAPBEXfilterDrill" xfId="83"/>
    <cellStyle name="SAPBEXfilterDrill 2" xfId="217"/>
    <cellStyle name="SAPBEXfilterDrill 3" xfId="218"/>
    <cellStyle name="SAPBEXfilterItem" xfId="84"/>
    <cellStyle name="SAPBEXfilterItem 2" xfId="219"/>
    <cellStyle name="SAPBEXfilterItem 3" xfId="220"/>
    <cellStyle name="SAPBEXfilterItem_Balance Sheet EN" xfId="318"/>
    <cellStyle name="SAPBEXheaderItem" xfId="85"/>
    <cellStyle name="SAPBEXheaderItem 2" xfId="221"/>
    <cellStyle name="SAPBEXheaderItem 3" xfId="222"/>
    <cellStyle name="SAPBEXheaderText" xfId="86"/>
    <cellStyle name="SAPBEXheaderText 2" xfId="223"/>
    <cellStyle name="SAPBEXheaderText 3" xfId="224"/>
    <cellStyle name="SAPBEXheaderText_Balance Sheet EN" xfId="319"/>
    <cellStyle name="SAPBEXstdData" xfId="87"/>
    <cellStyle name="SAPBEXstdData 2" xfId="225"/>
    <cellStyle name="SAPBEXstdData 3" xfId="226"/>
    <cellStyle name="SAPBEXstdItem" xfId="88"/>
    <cellStyle name="SAPBEXstdItem 2" xfId="227"/>
    <cellStyle name="SAPBEXstdItem 3" xfId="228"/>
    <cellStyle name="SAPBEXstdItem_Balance Sheet EN" xfId="320"/>
    <cellStyle name="SAPBEXtitle" xfId="89"/>
    <cellStyle name="SAPBEXtitle 2" xfId="229"/>
    <cellStyle name="SAPBEXtitle 3" xfId="230"/>
    <cellStyle name="SAPBEXtitle_Balance Sheet EN" xfId="321"/>
    <cellStyle name="Satisfaisant" xfId="90"/>
    <cellStyle name="Satisfaisant 2" xfId="231"/>
    <cellStyle name="Satisfaisant 3" xfId="232"/>
    <cellStyle name="Satisfaisant_Balance Sheet EN" xfId="322"/>
    <cellStyle name="Sortie" xfId="91"/>
    <cellStyle name="Sortie 2" xfId="233"/>
    <cellStyle name="Sortie 3" xfId="234"/>
    <cellStyle name="Sortie_Balance Sheet EN" xfId="323"/>
    <cellStyle name="Style 1" xfId="92"/>
    <cellStyle name="Style 1 2" xfId="93"/>
    <cellStyle name="Texte explicatif" xfId="94"/>
    <cellStyle name="Texte explicatif 2" xfId="236"/>
    <cellStyle name="Texte explicatif_Reconciliation Q3" xfId="235"/>
    <cellStyle name="Title" xfId="289"/>
    <cellStyle name="Titre" xfId="95"/>
    <cellStyle name="Titre 2" xfId="238"/>
    <cellStyle name="Titre 3" xfId="239"/>
    <cellStyle name="Titre 1" xfId="96"/>
    <cellStyle name="Titre 1 2" xfId="241"/>
    <cellStyle name="Titre 1 3" xfId="242"/>
    <cellStyle name="Titre 1_Reconciliation Q3" xfId="240"/>
    <cellStyle name="Titre 2" xfId="97"/>
    <cellStyle name="Titre 2 2" xfId="244"/>
    <cellStyle name="Titre 2 3" xfId="245"/>
    <cellStyle name="Titre 2_Reconciliation Q3" xfId="243"/>
    <cellStyle name="Titre 3" xfId="98"/>
    <cellStyle name="Titre 3 2" xfId="247"/>
    <cellStyle name="Titre 3 3" xfId="248"/>
    <cellStyle name="Titre 3_Reconciliation Q3" xfId="246"/>
    <cellStyle name="Titre 4" xfId="99"/>
    <cellStyle name="Titre 4 2" xfId="250"/>
    <cellStyle name="Titre 4 3" xfId="251"/>
    <cellStyle name="Titre 4_Reconciliation Q3" xfId="249"/>
    <cellStyle name="Titre_Reconciliation Q3" xfId="237"/>
    <cellStyle name="Total 2" xfId="252"/>
    <cellStyle name="Total 3" xfId="253"/>
    <cellStyle name="Vérification" xfId="100"/>
    <cellStyle name="Vérification 2" xfId="254"/>
    <cellStyle name="Vérification 3" xfId="255"/>
    <cellStyle name="Vérification_Balance Sheet EN" xfId="324"/>
    <cellStyle name="Währung [0]_Abbreviations" xfId="101"/>
    <cellStyle name="Währung_Abbreviations" xfId="102"/>
    <cellStyle name="Warning Text" xfId="2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workbookViewId="0">
      <selection activeCell="A25" sqref="A25"/>
    </sheetView>
  </sheetViews>
  <sheetFormatPr baseColWidth="10" defaultColWidth="9.140625" defaultRowHeight="12.75"/>
  <cols>
    <col min="1" max="1" width="53.28515625" style="84" customWidth="1"/>
    <col min="2" max="7" width="12.7109375" style="84" customWidth="1"/>
    <col min="8" max="8" width="12.7109375" style="223" customWidth="1"/>
    <col min="9" max="16" width="12.7109375" style="84" customWidth="1"/>
    <col min="17" max="18" width="9.140625" style="84"/>
    <col min="19" max="20" width="13.5703125" style="84" customWidth="1"/>
    <col min="21" max="16384" width="9.140625" style="84"/>
  </cols>
  <sheetData>
    <row r="1" spans="1:26" ht="20.25" customHeight="1">
      <c r="A1" s="82" t="s">
        <v>101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15.75">
      <c r="A2" s="85"/>
      <c r="B2" s="86"/>
      <c r="C2" s="86"/>
      <c r="D2" s="87"/>
      <c r="E2" s="86"/>
      <c r="F2" s="86"/>
      <c r="G2" s="88"/>
      <c r="H2" s="89"/>
      <c r="I2" s="86"/>
      <c r="J2" s="90"/>
      <c r="K2" s="86"/>
      <c r="L2" s="86"/>
      <c r="M2" s="86"/>
      <c r="N2" s="86"/>
      <c r="O2" s="86"/>
      <c r="P2" s="91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5" customHeight="1">
      <c r="A3" s="92" t="s">
        <v>60</v>
      </c>
      <c r="B3" s="93" t="s">
        <v>61</v>
      </c>
      <c r="C3" s="94"/>
      <c r="D3" s="95"/>
      <c r="E3" s="93" t="s">
        <v>62</v>
      </c>
      <c r="F3" s="94"/>
      <c r="G3" s="95"/>
      <c r="H3" s="93" t="s">
        <v>63</v>
      </c>
      <c r="I3" s="94"/>
      <c r="J3" s="95"/>
      <c r="K3" s="93" t="s">
        <v>84</v>
      </c>
      <c r="L3" s="94"/>
      <c r="M3" s="95"/>
      <c r="N3" s="93" t="s">
        <v>64</v>
      </c>
      <c r="O3" s="94"/>
      <c r="P3" s="95"/>
      <c r="Q3" s="83"/>
      <c r="R3" s="83"/>
      <c r="S3" s="96"/>
      <c r="T3" s="96"/>
      <c r="U3" s="83"/>
      <c r="V3" s="83"/>
      <c r="W3" s="83"/>
      <c r="X3" s="83"/>
      <c r="Y3" s="83"/>
      <c r="Z3" s="83"/>
    </row>
    <row r="4" spans="1:26" ht="17.25">
      <c r="A4" s="97" t="s">
        <v>0</v>
      </c>
      <c r="B4" s="98" t="s">
        <v>33</v>
      </c>
      <c r="C4" s="99" t="s">
        <v>85</v>
      </c>
      <c r="D4" s="100" t="s">
        <v>1</v>
      </c>
      <c r="E4" s="98" t="s">
        <v>33</v>
      </c>
      <c r="F4" s="99" t="s">
        <v>85</v>
      </c>
      <c r="G4" s="100" t="s">
        <v>1</v>
      </c>
      <c r="H4" s="98" t="s">
        <v>33</v>
      </c>
      <c r="I4" s="99" t="s">
        <v>85</v>
      </c>
      <c r="J4" s="100" t="s">
        <v>1</v>
      </c>
      <c r="K4" s="98" t="s">
        <v>33</v>
      </c>
      <c r="L4" s="99" t="s">
        <v>85</v>
      </c>
      <c r="M4" s="100" t="s">
        <v>1</v>
      </c>
      <c r="N4" s="98" t="s">
        <v>33</v>
      </c>
      <c r="O4" s="99" t="s">
        <v>85</v>
      </c>
      <c r="P4" s="100" t="s">
        <v>1</v>
      </c>
      <c r="Q4" s="83"/>
      <c r="R4" s="83"/>
      <c r="S4" s="96"/>
      <c r="T4" s="96"/>
      <c r="U4" s="83"/>
      <c r="V4" s="83"/>
      <c r="W4" s="83"/>
      <c r="X4" s="83"/>
      <c r="Y4" s="83"/>
      <c r="Z4" s="83"/>
    </row>
    <row r="5" spans="1:26" ht="15">
      <c r="A5" s="101" t="s">
        <v>2</v>
      </c>
      <c r="B5" s="102">
        <v>6210</v>
      </c>
      <c r="C5" s="103">
        <v>6016</v>
      </c>
      <c r="D5" s="104">
        <v>3.2247340425531915E-2</v>
      </c>
      <c r="E5" s="102">
        <v>1113</v>
      </c>
      <c r="F5" s="103">
        <v>1124</v>
      </c>
      <c r="G5" s="105">
        <v>-9.7864768683274019E-3</v>
      </c>
      <c r="H5" s="102">
        <v>2069</v>
      </c>
      <c r="I5" s="103">
        <v>1916</v>
      </c>
      <c r="J5" s="105">
        <v>7.9853862212943633E-2</v>
      </c>
      <c r="K5" s="102">
        <v>0</v>
      </c>
      <c r="L5" s="103">
        <v>0</v>
      </c>
      <c r="M5" s="106"/>
      <c r="N5" s="102">
        <v>9392</v>
      </c>
      <c r="O5" s="103">
        <v>9056</v>
      </c>
      <c r="P5" s="105">
        <v>3.7102473498233215E-2</v>
      </c>
      <c r="Q5" s="83"/>
      <c r="R5" s="83"/>
      <c r="S5" s="107"/>
      <c r="T5" s="107"/>
      <c r="U5" s="108"/>
      <c r="V5" s="83"/>
      <c r="W5" s="83"/>
      <c r="X5" s="83"/>
      <c r="Y5" s="83"/>
      <c r="Z5" s="83"/>
    </row>
    <row r="6" spans="1:26" ht="14.25">
      <c r="A6" s="109" t="s">
        <v>65</v>
      </c>
      <c r="B6" s="110">
        <v>51</v>
      </c>
      <c r="C6" s="111">
        <v>73</v>
      </c>
      <c r="D6" s="112">
        <v>-0.30136986301369861</v>
      </c>
      <c r="E6" s="110">
        <v>0</v>
      </c>
      <c r="F6" s="111">
        <v>0</v>
      </c>
      <c r="G6" s="113" t="s">
        <v>66</v>
      </c>
      <c r="H6" s="110">
        <v>301</v>
      </c>
      <c r="I6" s="111">
        <v>268</v>
      </c>
      <c r="J6" s="113">
        <v>0.12313432835820895</v>
      </c>
      <c r="K6" s="110">
        <v>0</v>
      </c>
      <c r="L6" s="111">
        <v>-1</v>
      </c>
      <c r="M6" s="113">
        <v>-1</v>
      </c>
      <c r="N6" s="110">
        <v>352</v>
      </c>
      <c r="O6" s="111">
        <v>340</v>
      </c>
      <c r="P6" s="113">
        <v>3.5294117647058823E-2</v>
      </c>
      <c r="Q6" s="83"/>
      <c r="R6" s="83"/>
      <c r="S6" s="114"/>
      <c r="T6" s="114"/>
      <c r="U6" s="108"/>
      <c r="V6" s="83"/>
      <c r="W6" s="83"/>
      <c r="X6" s="83"/>
      <c r="Y6" s="83"/>
      <c r="Z6" s="83"/>
    </row>
    <row r="7" spans="1:26" ht="14.25">
      <c r="A7" s="109" t="s">
        <v>67</v>
      </c>
      <c r="B7" s="110">
        <v>-1688</v>
      </c>
      <c r="C7" s="111">
        <v>-1587</v>
      </c>
      <c r="D7" s="112">
        <v>6.3642091997479527E-2</v>
      </c>
      <c r="E7" s="110">
        <v>-370</v>
      </c>
      <c r="F7" s="111">
        <v>-371</v>
      </c>
      <c r="G7" s="113">
        <v>-2.6954177897574125E-3</v>
      </c>
      <c r="H7" s="110">
        <v>-920</v>
      </c>
      <c r="I7" s="111">
        <v>-834</v>
      </c>
      <c r="J7" s="113">
        <v>0.10311750599520383</v>
      </c>
      <c r="K7" s="110">
        <v>-39</v>
      </c>
      <c r="L7" s="111">
        <v>-61</v>
      </c>
      <c r="M7" s="113">
        <v>-0.36065573770491804</v>
      </c>
      <c r="N7" s="110">
        <v>-3017</v>
      </c>
      <c r="O7" s="111">
        <v>-2853</v>
      </c>
      <c r="P7" s="113">
        <v>5.7483350858745182E-2</v>
      </c>
      <c r="Q7" s="83"/>
      <c r="R7" s="83"/>
      <c r="S7" s="114"/>
      <c r="T7" s="114"/>
      <c r="U7" s="108"/>
      <c r="V7" s="83"/>
      <c r="W7" s="83"/>
      <c r="X7" s="83"/>
      <c r="Y7" s="83"/>
      <c r="Z7" s="83"/>
    </row>
    <row r="8" spans="1:26" ht="28.5" customHeight="1">
      <c r="A8" s="115" t="s">
        <v>68</v>
      </c>
      <c r="B8" s="116">
        <v>-0.27181964573268919</v>
      </c>
      <c r="C8" s="117">
        <v>-0.26379654255319152</v>
      </c>
      <c r="D8" s="118"/>
      <c r="E8" s="119">
        <v>-0.33243486073674755</v>
      </c>
      <c r="F8" s="117">
        <v>-0.33007117437722422</v>
      </c>
      <c r="G8" s="118"/>
      <c r="H8" s="119">
        <v>-0.444659255679072</v>
      </c>
      <c r="I8" s="117">
        <v>-0.43528183716075158</v>
      </c>
      <c r="J8" s="118"/>
      <c r="K8" s="119"/>
      <c r="L8" s="117"/>
      <c r="M8" s="120"/>
      <c r="N8" s="119">
        <v>-0.32123083475298125</v>
      </c>
      <c r="O8" s="117">
        <v>-0.3150397526501767</v>
      </c>
      <c r="P8" s="118"/>
      <c r="Q8" s="83"/>
      <c r="R8" s="83"/>
      <c r="S8" s="121"/>
      <c r="T8" s="121"/>
      <c r="U8" s="108"/>
      <c r="V8" s="83"/>
      <c r="W8" s="83"/>
      <c r="X8" s="83"/>
      <c r="Y8" s="83"/>
      <c r="Z8" s="83"/>
    </row>
    <row r="9" spans="1:26" ht="15">
      <c r="A9" s="122" t="s">
        <v>69</v>
      </c>
      <c r="B9" s="123">
        <v>4573</v>
      </c>
      <c r="C9" s="124">
        <v>4502</v>
      </c>
      <c r="D9" s="125">
        <v>1.5770768547312304E-2</v>
      </c>
      <c r="E9" s="126">
        <v>743</v>
      </c>
      <c r="F9" s="127">
        <v>753</v>
      </c>
      <c r="G9" s="128">
        <v>-1.3280212483399735E-2</v>
      </c>
      <c r="H9" s="126">
        <v>1450</v>
      </c>
      <c r="I9" s="127">
        <v>1350</v>
      </c>
      <c r="J9" s="128">
        <v>7.407407407407407E-2</v>
      </c>
      <c r="K9" s="126">
        <v>-39</v>
      </c>
      <c r="L9" s="127">
        <v>-62</v>
      </c>
      <c r="M9" s="127"/>
      <c r="N9" s="126">
        <v>6727</v>
      </c>
      <c r="O9" s="127">
        <v>6543</v>
      </c>
      <c r="P9" s="128">
        <v>2.8121656732385755E-2</v>
      </c>
      <c r="Q9" s="83"/>
      <c r="R9" s="83"/>
      <c r="S9" s="129"/>
      <c r="T9" s="129"/>
      <c r="U9" s="108"/>
      <c r="V9" s="83"/>
      <c r="W9" s="83"/>
      <c r="X9" s="83"/>
      <c r="Y9" s="83"/>
      <c r="Z9" s="83"/>
    </row>
    <row r="10" spans="1:26" ht="28.5" customHeight="1">
      <c r="A10" s="130" t="s">
        <v>70</v>
      </c>
      <c r="B10" s="131">
        <v>0.7363929146537842</v>
      </c>
      <c r="C10" s="132">
        <v>0.74833776595744683</v>
      </c>
      <c r="D10" s="133"/>
      <c r="E10" s="134">
        <v>0.66756513926325245</v>
      </c>
      <c r="F10" s="135">
        <v>0.66992882562277578</v>
      </c>
      <c r="G10" s="133"/>
      <c r="H10" s="134">
        <v>0.70082165297245047</v>
      </c>
      <c r="I10" s="135">
        <v>0.70459290187891443</v>
      </c>
      <c r="J10" s="133"/>
      <c r="K10" s="134"/>
      <c r="L10" s="135"/>
      <c r="M10" s="135"/>
      <c r="N10" s="134">
        <v>0.71624787052810901</v>
      </c>
      <c r="O10" s="135">
        <v>0.72250441696113077</v>
      </c>
      <c r="P10" s="133"/>
      <c r="Q10" s="83"/>
      <c r="R10" s="83"/>
      <c r="S10" s="136"/>
      <c r="T10" s="136"/>
      <c r="U10" s="108"/>
      <c r="V10" s="83"/>
      <c r="W10" s="83"/>
      <c r="X10" s="83"/>
      <c r="Y10" s="83"/>
      <c r="Z10" s="83"/>
    </row>
    <row r="11" spans="1:26" ht="14.25">
      <c r="A11" s="109" t="s">
        <v>71</v>
      </c>
      <c r="B11" s="110">
        <v>-1148</v>
      </c>
      <c r="C11" s="111">
        <v>-990</v>
      </c>
      <c r="D11" s="112">
        <v>0.1595959595959596</v>
      </c>
      <c r="E11" s="110">
        <v>-37</v>
      </c>
      <c r="F11" s="111">
        <v>-30</v>
      </c>
      <c r="G11" s="113">
        <v>0.23333333333333334</v>
      </c>
      <c r="H11" s="110">
        <v>-125</v>
      </c>
      <c r="I11" s="111">
        <v>-131</v>
      </c>
      <c r="J11" s="113">
        <v>-4.5801526717557252E-2</v>
      </c>
      <c r="K11" s="110">
        <v>-151</v>
      </c>
      <c r="L11" s="111">
        <v>-190</v>
      </c>
      <c r="M11" s="113">
        <v>-0.20526315789473684</v>
      </c>
      <c r="N11" s="110">
        <v>-1461</v>
      </c>
      <c r="O11" s="111">
        <v>-1341</v>
      </c>
      <c r="P11" s="113">
        <v>8.9485458612975396E-2</v>
      </c>
      <c r="Q11" s="83"/>
      <c r="R11" s="83"/>
      <c r="S11" s="114"/>
      <c r="T11" s="114"/>
      <c r="U11" s="108"/>
      <c r="V11" s="83"/>
      <c r="W11" s="83"/>
      <c r="X11" s="83"/>
      <c r="Y11" s="83"/>
      <c r="Z11" s="83"/>
    </row>
    <row r="12" spans="1:26" ht="28.5" customHeight="1">
      <c r="A12" s="115" t="s">
        <v>68</v>
      </c>
      <c r="B12" s="116">
        <v>-0.18486312399355878</v>
      </c>
      <c r="C12" s="137">
        <v>-0.16456117021276595</v>
      </c>
      <c r="D12" s="118"/>
      <c r="E12" s="119">
        <v>-3.324348607367475E-2</v>
      </c>
      <c r="F12" s="117">
        <v>-2.6690391459074734E-2</v>
      </c>
      <c r="G12" s="118"/>
      <c r="H12" s="119">
        <v>-6.0415659739004347E-2</v>
      </c>
      <c r="I12" s="117">
        <v>-6.8371607515657615E-2</v>
      </c>
      <c r="J12" s="118"/>
      <c r="K12" s="119"/>
      <c r="L12" s="117"/>
      <c r="M12" s="117"/>
      <c r="N12" s="119">
        <v>-0.15555792163543442</v>
      </c>
      <c r="O12" s="117">
        <v>-0.14807862190812721</v>
      </c>
      <c r="P12" s="118"/>
      <c r="Q12" s="83"/>
      <c r="R12" s="83"/>
      <c r="S12" s="121"/>
      <c r="T12" s="121"/>
      <c r="U12" s="108"/>
      <c r="V12" s="83"/>
      <c r="W12" s="83"/>
      <c r="X12" s="83"/>
      <c r="Y12" s="83"/>
      <c r="Z12" s="83"/>
    </row>
    <row r="13" spans="1:26" ht="14.25">
      <c r="A13" s="109" t="s">
        <v>72</v>
      </c>
      <c r="B13" s="110">
        <v>-1298</v>
      </c>
      <c r="C13" s="111">
        <v>-1319</v>
      </c>
      <c r="D13" s="112">
        <v>-1.5921152388172859E-2</v>
      </c>
      <c r="E13" s="110">
        <v>-337</v>
      </c>
      <c r="F13" s="111">
        <v>-359</v>
      </c>
      <c r="G13" s="113">
        <v>-6.1281337047353758E-2</v>
      </c>
      <c r="H13" s="110">
        <v>-174</v>
      </c>
      <c r="I13" s="111">
        <v>-168</v>
      </c>
      <c r="J13" s="113">
        <v>3.5714285714285712E-2</v>
      </c>
      <c r="K13" s="110">
        <v>-492</v>
      </c>
      <c r="L13" s="111">
        <v>-473</v>
      </c>
      <c r="M13" s="113">
        <v>4.0169133192389003E-2</v>
      </c>
      <c r="N13" s="110">
        <v>-2301</v>
      </c>
      <c r="O13" s="111">
        <v>-2319</v>
      </c>
      <c r="P13" s="113">
        <v>-7.7619663648124193E-3</v>
      </c>
      <c r="Q13" s="83"/>
      <c r="R13" s="83"/>
      <c r="S13" s="114"/>
      <c r="T13" s="114"/>
      <c r="U13" s="108"/>
      <c r="V13" s="83"/>
      <c r="W13" s="83"/>
      <c r="X13" s="83"/>
      <c r="Y13" s="83"/>
      <c r="Z13" s="83"/>
    </row>
    <row r="14" spans="1:26" ht="28.5" customHeight="1">
      <c r="A14" s="115" t="s">
        <v>68</v>
      </c>
      <c r="B14" s="116">
        <v>-0.20901771336553945</v>
      </c>
      <c r="C14" s="137">
        <v>-0.21924867021276595</v>
      </c>
      <c r="D14" s="118"/>
      <c r="E14" s="119">
        <v>-0.302785265049416</v>
      </c>
      <c r="F14" s="117">
        <v>-0.3193950177935943</v>
      </c>
      <c r="G14" s="118"/>
      <c r="H14" s="119">
        <v>-8.409859835669406E-2</v>
      </c>
      <c r="I14" s="117">
        <v>-8.7682672233820466E-2</v>
      </c>
      <c r="J14" s="118"/>
      <c r="K14" s="119"/>
      <c r="L14" s="117"/>
      <c r="M14" s="117"/>
      <c r="N14" s="119">
        <v>-0.24499574105621805</v>
      </c>
      <c r="O14" s="117">
        <v>-0.25607332155477031</v>
      </c>
      <c r="P14" s="118"/>
      <c r="Q14" s="83"/>
      <c r="R14" s="83"/>
      <c r="S14" s="121"/>
      <c r="T14" s="121"/>
      <c r="U14" s="108"/>
      <c r="V14" s="83"/>
      <c r="W14" s="83"/>
      <c r="X14" s="83"/>
      <c r="Y14" s="83"/>
      <c r="Z14" s="83"/>
    </row>
    <row r="15" spans="1:26" ht="14.25">
      <c r="A15" s="109" t="s">
        <v>73</v>
      </c>
      <c r="B15" s="110">
        <v>-46</v>
      </c>
      <c r="C15" s="111">
        <v>12</v>
      </c>
      <c r="D15" s="113"/>
      <c r="E15" s="110">
        <v>3</v>
      </c>
      <c r="F15" s="111">
        <v>35</v>
      </c>
      <c r="G15" s="113"/>
      <c r="H15" s="110">
        <v>-3</v>
      </c>
      <c r="I15" s="111">
        <v>-8</v>
      </c>
      <c r="J15" s="113"/>
      <c r="K15" s="110">
        <v>-28</v>
      </c>
      <c r="L15" s="111">
        <v>-23</v>
      </c>
      <c r="M15" s="111"/>
      <c r="N15" s="110">
        <v>-74</v>
      </c>
      <c r="O15" s="111">
        <v>16</v>
      </c>
      <c r="P15" s="113"/>
      <c r="Q15" s="83"/>
      <c r="R15" s="83"/>
      <c r="S15" s="114"/>
      <c r="T15" s="114"/>
      <c r="U15" s="108"/>
      <c r="V15" s="83"/>
      <c r="W15" s="83"/>
      <c r="X15" s="83"/>
      <c r="Y15" s="83"/>
      <c r="Z15" s="83"/>
    </row>
    <row r="16" spans="1:26" ht="14.25">
      <c r="A16" s="109" t="s">
        <v>74</v>
      </c>
      <c r="B16" s="138">
        <v>155</v>
      </c>
      <c r="C16" s="111">
        <v>32</v>
      </c>
      <c r="D16" s="113"/>
      <c r="E16" s="110">
        <v>1</v>
      </c>
      <c r="F16" s="111">
        <v>0</v>
      </c>
      <c r="G16" s="113"/>
      <c r="H16" s="110">
        <v>-3</v>
      </c>
      <c r="I16" s="111">
        <v>3</v>
      </c>
      <c r="J16" s="113"/>
      <c r="K16" s="110">
        <v>0</v>
      </c>
      <c r="L16" s="111">
        <v>0</v>
      </c>
      <c r="M16" s="139"/>
      <c r="N16" s="110">
        <v>153</v>
      </c>
      <c r="O16" s="111">
        <v>35</v>
      </c>
      <c r="P16" s="113"/>
      <c r="Q16" s="83"/>
      <c r="R16" s="83"/>
      <c r="S16" s="114"/>
      <c r="T16" s="114"/>
      <c r="U16" s="108"/>
      <c r="V16" s="83"/>
      <c r="W16" s="83"/>
      <c r="X16" s="83"/>
      <c r="Y16" s="83"/>
      <c r="Z16" s="83"/>
    </row>
    <row r="17" spans="1:26" ht="14.25">
      <c r="A17" s="109" t="s">
        <v>75</v>
      </c>
      <c r="B17" s="110">
        <v>-23</v>
      </c>
      <c r="C17" s="111">
        <v>-30</v>
      </c>
      <c r="D17" s="113"/>
      <c r="E17" s="110">
        <v>-3</v>
      </c>
      <c r="F17" s="111">
        <v>-1</v>
      </c>
      <c r="G17" s="113"/>
      <c r="H17" s="110">
        <v>0</v>
      </c>
      <c r="I17" s="111">
        <v>1</v>
      </c>
      <c r="J17" s="113"/>
      <c r="K17" s="110">
        <v>0</v>
      </c>
      <c r="L17" s="111">
        <v>0</v>
      </c>
      <c r="M17" s="139"/>
      <c r="N17" s="110">
        <v>-26</v>
      </c>
      <c r="O17" s="111">
        <v>-30</v>
      </c>
      <c r="P17" s="113"/>
      <c r="Q17" s="140"/>
      <c r="R17" s="140"/>
      <c r="S17" s="114"/>
      <c r="T17" s="114"/>
      <c r="U17" s="108"/>
      <c r="V17" s="83"/>
      <c r="W17" s="83"/>
      <c r="X17" s="83"/>
      <c r="Y17" s="83"/>
      <c r="Z17" s="83"/>
    </row>
    <row r="18" spans="1:26" ht="15">
      <c r="A18" s="122" t="s">
        <v>76</v>
      </c>
      <c r="B18" s="141">
        <v>2213</v>
      </c>
      <c r="C18" s="142">
        <v>2207</v>
      </c>
      <c r="D18" s="143">
        <v>2.7186225645672861E-3</v>
      </c>
      <c r="E18" s="144">
        <v>370</v>
      </c>
      <c r="F18" s="106">
        <v>398</v>
      </c>
      <c r="G18" s="143">
        <v>-7.0351758793969849E-2</v>
      </c>
      <c r="H18" s="144">
        <v>1145</v>
      </c>
      <c r="I18" s="106">
        <v>1047</v>
      </c>
      <c r="J18" s="143">
        <v>9.3600764087870103E-2</v>
      </c>
      <c r="K18" s="144">
        <v>-710</v>
      </c>
      <c r="L18" s="103">
        <v>-748</v>
      </c>
      <c r="M18" s="143">
        <v>-5.0802139037433157E-2</v>
      </c>
      <c r="N18" s="144">
        <v>3018</v>
      </c>
      <c r="O18" s="106">
        <v>2904</v>
      </c>
      <c r="P18" s="143">
        <v>3.9256198347107439E-2</v>
      </c>
      <c r="Q18" s="145"/>
      <c r="R18" s="146"/>
      <c r="S18" s="107"/>
      <c r="T18" s="107"/>
      <c r="U18" s="108"/>
      <c r="V18" s="83"/>
      <c r="W18" s="83"/>
      <c r="X18" s="83"/>
      <c r="Y18" s="83"/>
      <c r="Z18" s="83"/>
    </row>
    <row r="19" spans="1:26" ht="14.25">
      <c r="A19" s="130" t="s">
        <v>70</v>
      </c>
      <c r="B19" s="147">
        <v>0.3563607085346216</v>
      </c>
      <c r="C19" s="148">
        <v>0.36685505319148937</v>
      </c>
      <c r="D19" s="133"/>
      <c r="E19" s="149">
        <v>0.33243486073674755</v>
      </c>
      <c r="F19" s="150">
        <v>0.35409252669039148</v>
      </c>
      <c r="G19" s="133"/>
      <c r="H19" s="149">
        <v>0.55340744320927981</v>
      </c>
      <c r="I19" s="150">
        <v>0.54645093945720247</v>
      </c>
      <c r="J19" s="133"/>
      <c r="K19" s="149"/>
      <c r="L19" s="150"/>
      <c r="M19" s="150"/>
      <c r="N19" s="149">
        <v>0.32133730834752983</v>
      </c>
      <c r="O19" s="150">
        <v>0.32067137809187279</v>
      </c>
      <c r="P19" s="133"/>
      <c r="Q19" s="151"/>
      <c r="R19" s="151"/>
      <c r="S19" s="152"/>
      <c r="T19" s="152"/>
      <c r="U19" s="108"/>
      <c r="V19" s="83"/>
      <c r="W19" s="83"/>
      <c r="X19" s="83"/>
      <c r="Y19" s="83"/>
      <c r="Z19" s="83"/>
    </row>
    <row r="20" spans="1:26" ht="14.25" customHeight="1">
      <c r="A20" s="109"/>
      <c r="B20" s="153"/>
      <c r="C20" s="153"/>
      <c r="D20" s="154"/>
      <c r="E20" s="153"/>
      <c r="F20" s="155"/>
      <c r="G20" s="154"/>
      <c r="H20" s="156"/>
      <c r="I20" s="155"/>
      <c r="J20" s="154"/>
      <c r="K20" s="153"/>
      <c r="L20" s="153"/>
      <c r="M20" s="153"/>
      <c r="N20" s="156"/>
      <c r="O20" s="153"/>
      <c r="P20" s="154"/>
      <c r="Q20" s="140"/>
      <c r="R20" s="140"/>
      <c r="S20" s="153"/>
      <c r="T20" s="153"/>
      <c r="U20" s="108"/>
      <c r="V20" s="83"/>
      <c r="W20" s="83"/>
      <c r="X20" s="83"/>
      <c r="Y20" s="83"/>
      <c r="Z20" s="83"/>
    </row>
    <row r="21" spans="1:26" ht="15" customHeight="1">
      <c r="A21" s="157"/>
      <c r="B21" s="158"/>
      <c r="C21" s="159"/>
      <c r="D21" s="160"/>
      <c r="E21" s="158"/>
      <c r="F21" s="161"/>
      <c r="G21" s="162"/>
      <c r="H21" s="163"/>
      <c r="I21" s="163"/>
      <c r="J21" s="163"/>
      <c r="K21" s="163" t="s">
        <v>77</v>
      </c>
      <c r="L21" s="163"/>
      <c r="M21" s="233"/>
      <c r="N21" s="164">
        <v>-106</v>
      </c>
      <c r="O21" s="165">
        <v>-77</v>
      </c>
      <c r="P21" s="166"/>
      <c r="Q21" s="140"/>
      <c r="R21" s="140"/>
      <c r="S21" s="167"/>
      <c r="T21" s="167"/>
      <c r="U21" s="108"/>
      <c r="V21" s="83"/>
      <c r="W21" s="83"/>
      <c r="X21" s="83"/>
      <c r="Y21" s="83"/>
      <c r="Z21" s="83"/>
    </row>
    <row r="22" spans="1:26" ht="15" customHeight="1">
      <c r="A22" s="157"/>
      <c r="B22" s="158"/>
      <c r="C22" s="159"/>
      <c r="D22" s="160"/>
      <c r="E22" s="158"/>
      <c r="F22" s="161"/>
      <c r="G22" s="162"/>
      <c r="H22" s="163"/>
      <c r="I22" s="163"/>
      <c r="J22" s="163"/>
      <c r="K22" s="163" t="s">
        <v>78</v>
      </c>
      <c r="L22" s="163"/>
      <c r="M22" s="233"/>
      <c r="N22" s="164">
        <v>-613</v>
      </c>
      <c r="O22" s="165">
        <v>-691</v>
      </c>
      <c r="P22" s="166"/>
      <c r="Q22" s="140"/>
      <c r="R22" s="168"/>
      <c r="S22" s="167"/>
      <c r="T22" s="167"/>
      <c r="U22" s="108"/>
      <c r="V22" s="83"/>
      <c r="W22" s="83"/>
      <c r="X22" s="83"/>
      <c r="Y22" s="83"/>
      <c r="Z22" s="83"/>
    </row>
    <row r="23" spans="1:26" ht="14.25">
      <c r="A23" s="169"/>
      <c r="B23" s="170"/>
      <c r="C23" s="159"/>
      <c r="D23" s="160"/>
      <c r="E23" s="170"/>
      <c r="F23" s="161"/>
      <c r="G23" s="162"/>
      <c r="H23" s="171"/>
      <c r="I23" s="171"/>
      <c r="J23" s="171"/>
      <c r="K23" s="171" t="s">
        <v>79</v>
      </c>
      <c r="L23" s="171"/>
      <c r="M23" s="232"/>
      <c r="N23" s="172">
        <v>0.2201077199281867</v>
      </c>
      <c r="O23" s="173">
        <v>0.24486180014174344</v>
      </c>
      <c r="P23" s="166"/>
      <c r="Q23" s="140"/>
      <c r="R23" s="174"/>
      <c r="S23" s="175"/>
      <c r="T23" s="175"/>
      <c r="U23" s="108"/>
      <c r="V23" s="83"/>
      <c r="W23" s="83"/>
      <c r="X23" s="83"/>
      <c r="Y23" s="83"/>
      <c r="Z23" s="83"/>
    </row>
    <row r="24" spans="1:26" ht="15" customHeight="1">
      <c r="A24" s="158"/>
      <c r="B24" s="176"/>
      <c r="C24" s="158"/>
      <c r="D24" s="177"/>
      <c r="E24" s="158"/>
      <c r="F24" s="161"/>
      <c r="G24" s="162"/>
      <c r="H24" s="178"/>
      <c r="I24" s="178"/>
      <c r="J24" s="178"/>
      <c r="K24" s="179" t="s">
        <v>3</v>
      </c>
      <c r="L24" s="179"/>
      <c r="M24" s="236"/>
      <c r="N24" s="180">
        <v>2299</v>
      </c>
      <c r="O24" s="181">
        <v>2136</v>
      </c>
      <c r="P24" s="182">
        <v>7.631086142322098E-2</v>
      </c>
      <c r="Q24" s="146"/>
      <c r="R24" s="146"/>
      <c r="S24" s="183"/>
      <c r="T24" s="183"/>
      <c r="U24" s="108"/>
      <c r="V24" s="83"/>
      <c r="W24" s="83"/>
      <c r="X24" s="83"/>
      <c r="Y24" s="83"/>
      <c r="Z24" s="83"/>
    </row>
    <row r="25" spans="1:26" ht="15" customHeight="1">
      <c r="A25" s="184"/>
      <c r="B25" s="158"/>
      <c r="C25" s="158"/>
      <c r="D25" s="177"/>
      <c r="E25" s="158"/>
      <c r="F25" s="161"/>
      <c r="G25" s="162"/>
      <c r="H25" s="185"/>
      <c r="I25" s="185"/>
      <c r="J25" s="185"/>
      <c r="K25" s="185" t="s">
        <v>70</v>
      </c>
      <c r="L25" s="185"/>
      <c r="M25" s="235"/>
      <c r="N25" s="186">
        <v>0.24478279386712096</v>
      </c>
      <c r="O25" s="187">
        <v>0.23586572438162545</v>
      </c>
      <c r="P25" s="188"/>
      <c r="Q25" s="146"/>
      <c r="R25" s="146"/>
      <c r="S25" s="152"/>
      <c r="T25" s="152"/>
      <c r="U25" s="108"/>
      <c r="V25" s="83"/>
      <c r="W25" s="83"/>
      <c r="X25" s="83"/>
      <c r="Y25" s="83"/>
      <c r="Z25" s="83"/>
    </row>
    <row r="26" spans="1:26" ht="15">
      <c r="A26" s="184"/>
      <c r="B26" s="158"/>
      <c r="C26" s="158"/>
      <c r="D26" s="177"/>
      <c r="E26" s="158"/>
      <c r="F26" s="161"/>
      <c r="G26" s="162"/>
      <c r="H26" s="185"/>
      <c r="I26" s="185"/>
      <c r="J26" s="185"/>
      <c r="K26" s="189"/>
      <c r="L26" s="189"/>
      <c r="M26" s="234"/>
      <c r="N26" s="190"/>
      <c r="O26" s="187"/>
      <c r="P26" s="177"/>
      <c r="Q26" s="191"/>
      <c r="R26" s="191"/>
      <c r="S26" s="153"/>
      <c r="T26" s="153"/>
      <c r="U26" s="108"/>
      <c r="V26" s="83"/>
      <c r="W26" s="83"/>
      <c r="X26" s="83"/>
      <c r="Y26" s="83"/>
      <c r="Z26" s="83"/>
    </row>
    <row r="27" spans="1:26" ht="15.75" thickBot="1">
      <c r="A27" s="192"/>
      <c r="B27" s="192"/>
      <c r="C27" s="192"/>
      <c r="D27" s="193"/>
      <c r="E27" s="192"/>
      <c r="F27" s="161"/>
      <c r="G27" s="162"/>
      <c r="H27" s="194"/>
      <c r="I27" s="194"/>
      <c r="J27" s="194"/>
      <c r="K27" s="195" t="s">
        <v>80</v>
      </c>
      <c r="L27" s="195"/>
      <c r="M27" s="237"/>
      <c r="N27" s="196">
        <v>1.84</v>
      </c>
      <c r="O27" s="196">
        <v>1.7</v>
      </c>
      <c r="P27" s="197">
        <v>8.235294117647067E-2</v>
      </c>
      <c r="Q27" s="198"/>
      <c r="R27" s="198"/>
      <c r="S27" s="199"/>
      <c r="T27" s="199"/>
      <c r="U27" s="108"/>
      <c r="V27" s="83"/>
      <c r="W27" s="83"/>
      <c r="X27" s="83"/>
      <c r="Y27" s="83"/>
      <c r="Z27" s="83"/>
    </row>
    <row r="28" spans="1:26">
      <c r="A28" s="200"/>
      <c r="B28" s="200"/>
      <c r="C28" s="200"/>
      <c r="D28" s="201"/>
      <c r="E28" s="200"/>
      <c r="F28" s="200"/>
      <c r="G28" s="201" t="s">
        <v>88</v>
      </c>
      <c r="H28" s="202"/>
      <c r="I28" s="200"/>
      <c r="J28" s="201"/>
      <c r="K28" s="200"/>
      <c r="L28" s="200"/>
      <c r="M28" s="200"/>
      <c r="N28" s="203"/>
      <c r="O28" s="200"/>
      <c r="P28" s="201"/>
      <c r="Q28" s="204"/>
      <c r="R28" s="204"/>
      <c r="S28" s="204"/>
      <c r="T28" s="83"/>
      <c r="U28" s="83"/>
      <c r="V28" s="83"/>
      <c r="W28" s="83"/>
      <c r="X28" s="83"/>
      <c r="Y28" s="83"/>
      <c r="Z28" s="83"/>
    </row>
    <row r="29" spans="1:26" ht="12.75" customHeight="1">
      <c r="A29" s="241" t="s">
        <v>89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01"/>
      <c r="Q29" s="204"/>
      <c r="R29" s="204"/>
      <c r="S29" s="204"/>
      <c r="T29" s="83"/>
      <c r="U29" s="83"/>
      <c r="V29" s="83"/>
      <c r="W29" s="83"/>
      <c r="X29" s="83"/>
      <c r="Y29" s="83"/>
      <c r="Z29" s="83"/>
    </row>
    <row r="30" spans="1:26" ht="12.75" customHeight="1">
      <c r="A30" s="205" t="s">
        <v>87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7"/>
    </row>
    <row r="31" spans="1:26" ht="12.75" customHeight="1">
      <c r="A31" s="208" t="s">
        <v>81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7"/>
      <c r="R31" s="207"/>
      <c r="S31" s="207"/>
      <c r="T31" s="207"/>
      <c r="U31" s="207"/>
      <c r="V31" s="207"/>
      <c r="W31" s="207"/>
      <c r="X31" s="207"/>
      <c r="Y31" s="207"/>
      <c r="Z31" s="207"/>
    </row>
    <row r="32" spans="1:26" ht="12.75" customHeight="1">
      <c r="A32" s="208" t="s">
        <v>82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10"/>
      <c r="R32" s="210"/>
      <c r="S32" s="210"/>
      <c r="T32" s="210"/>
      <c r="U32" s="210"/>
      <c r="V32" s="210"/>
      <c r="W32" s="210"/>
      <c r="X32" s="210"/>
      <c r="Y32" s="210"/>
      <c r="Z32" s="210"/>
    </row>
    <row r="33" spans="1:26" ht="12.75" customHeight="1">
      <c r="A33" s="208" t="s">
        <v>83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11"/>
      <c r="R33" s="211"/>
      <c r="S33" s="211"/>
      <c r="T33" s="211"/>
      <c r="U33" s="211"/>
      <c r="V33" s="211"/>
      <c r="W33" s="211"/>
      <c r="X33" s="211"/>
      <c r="Y33" s="211"/>
      <c r="Z33" s="211"/>
    </row>
    <row r="34" spans="1:26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11"/>
      <c r="R34" s="211"/>
      <c r="S34" s="211"/>
      <c r="T34" s="211"/>
      <c r="U34" s="211"/>
      <c r="V34" s="211"/>
      <c r="W34" s="211"/>
      <c r="X34" s="211"/>
      <c r="Y34" s="211"/>
      <c r="Z34" s="211"/>
    </row>
    <row r="35" spans="1:26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11"/>
      <c r="R35" s="211"/>
      <c r="S35" s="211"/>
      <c r="T35" s="211"/>
      <c r="U35" s="211"/>
      <c r="V35" s="211"/>
      <c r="W35" s="211"/>
      <c r="X35" s="211"/>
      <c r="Y35" s="211"/>
      <c r="Z35" s="211"/>
    </row>
    <row r="36" spans="1:26">
      <c r="A36" s="212"/>
      <c r="B36" s="200"/>
      <c r="C36" s="200"/>
      <c r="D36" s="201"/>
      <c r="E36" s="200"/>
      <c r="F36" s="200"/>
      <c r="G36" s="201"/>
      <c r="H36" s="202"/>
      <c r="I36" s="200"/>
      <c r="J36" s="201"/>
      <c r="K36" s="200"/>
      <c r="L36" s="200"/>
      <c r="M36" s="200"/>
      <c r="N36" s="213"/>
      <c r="O36" s="213"/>
      <c r="P36" s="201"/>
      <c r="Q36" s="214"/>
      <c r="R36" s="214"/>
      <c r="S36" s="214"/>
      <c r="T36" s="214"/>
      <c r="U36" s="214"/>
      <c r="V36" s="214"/>
      <c r="W36" s="214"/>
      <c r="X36" s="214"/>
      <c r="Y36" s="214"/>
      <c r="Z36" s="214"/>
    </row>
    <row r="37" spans="1:26">
      <c r="A37" s="212"/>
      <c r="B37" s="215"/>
      <c r="C37" s="215"/>
      <c r="D37" s="216"/>
      <c r="E37" s="215"/>
      <c r="F37" s="215"/>
      <c r="G37" s="216"/>
      <c r="H37" s="217"/>
      <c r="I37" s="215"/>
      <c r="J37" s="216"/>
      <c r="K37" s="215"/>
      <c r="L37" s="215"/>
      <c r="M37" s="215"/>
      <c r="N37" s="218"/>
      <c r="O37" s="218"/>
      <c r="P37" s="219"/>
      <c r="Q37" s="214"/>
      <c r="R37" s="214"/>
      <c r="S37" s="214"/>
      <c r="T37" s="214"/>
      <c r="U37" s="214"/>
      <c r="V37" s="214"/>
      <c r="W37" s="214"/>
      <c r="X37" s="214"/>
      <c r="Y37" s="214"/>
      <c r="Z37" s="214"/>
    </row>
    <row r="38" spans="1:26">
      <c r="A38" s="214"/>
      <c r="B38" s="214"/>
      <c r="C38" s="214"/>
      <c r="D38" s="220"/>
      <c r="E38" s="214"/>
      <c r="F38" s="214"/>
      <c r="G38" s="221"/>
      <c r="H38" s="222"/>
      <c r="I38" s="214"/>
      <c r="J38" s="221"/>
      <c r="K38" s="214"/>
      <c r="L38" s="214"/>
      <c r="M38" s="214"/>
      <c r="N38" s="214"/>
      <c r="O38" s="214"/>
      <c r="P38" s="221"/>
      <c r="Q38" s="214"/>
      <c r="R38" s="214"/>
      <c r="S38" s="214"/>
      <c r="T38" s="214"/>
      <c r="U38" s="214"/>
      <c r="V38" s="214"/>
      <c r="W38" s="214"/>
      <c r="X38" s="214"/>
      <c r="Y38" s="214"/>
      <c r="Z38" s="214"/>
    </row>
  </sheetData>
  <mergeCells count="27">
    <mergeCell ref="A33:P33"/>
    <mergeCell ref="A34:P34"/>
    <mergeCell ref="A35:P35"/>
    <mergeCell ref="H27:J27"/>
    <mergeCell ref="K27:M27"/>
    <mergeCell ref="A29:O29"/>
    <mergeCell ref="A30:O30"/>
    <mergeCell ref="A31:P31"/>
    <mergeCell ref="A32:P32"/>
    <mergeCell ref="H24:J24"/>
    <mergeCell ref="K24:M24"/>
    <mergeCell ref="H25:J25"/>
    <mergeCell ref="K25:M25"/>
    <mergeCell ref="H26:J26"/>
    <mergeCell ref="K26:M26"/>
    <mergeCell ref="H21:J21"/>
    <mergeCell ref="K21:M21"/>
    <mergeCell ref="H22:J22"/>
    <mergeCell ref="K22:M22"/>
    <mergeCell ref="H23:J23"/>
    <mergeCell ref="K23:M23"/>
    <mergeCell ref="A1:P1"/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showGridLines="0" workbookViewId="0">
      <selection activeCell="A8" sqref="A8"/>
    </sheetView>
  </sheetViews>
  <sheetFormatPr baseColWidth="10" defaultColWidth="9.140625" defaultRowHeight="12.75"/>
  <cols>
    <col min="1" max="1" width="53.28515625" style="84" customWidth="1"/>
    <col min="2" max="16" width="12.7109375" style="84" customWidth="1"/>
    <col min="17" max="16384" width="9.140625" style="84"/>
  </cols>
  <sheetData>
    <row r="1" spans="1:26" ht="20.25" customHeight="1">
      <c r="A1" s="82" t="s">
        <v>102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15.75" customHeight="1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21.95" customHeight="1">
      <c r="A3" s="92" t="s">
        <v>90</v>
      </c>
      <c r="B3" s="93" t="s">
        <v>61</v>
      </c>
      <c r="C3" s="94"/>
      <c r="D3" s="95"/>
      <c r="E3" s="93" t="s">
        <v>62</v>
      </c>
      <c r="F3" s="94"/>
      <c r="G3" s="95"/>
      <c r="H3" s="93" t="s">
        <v>63</v>
      </c>
      <c r="I3" s="94"/>
      <c r="J3" s="95"/>
      <c r="K3" s="93" t="s">
        <v>93</v>
      </c>
      <c r="L3" s="94"/>
      <c r="M3" s="95"/>
      <c r="N3" s="93" t="s">
        <v>64</v>
      </c>
      <c r="O3" s="94"/>
      <c r="P3" s="95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39" customHeight="1">
      <c r="A4" s="97" t="s">
        <v>0</v>
      </c>
      <c r="B4" s="98" t="s">
        <v>34</v>
      </c>
      <c r="C4" s="99" t="s">
        <v>94</v>
      </c>
      <c r="D4" s="100" t="s">
        <v>1</v>
      </c>
      <c r="E4" s="98" t="s">
        <v>34</v>
      </c>
      <c r="F4" s="99" t="s">
        <v>94</v>
      </c>
      <c r="G4" s="100" t="s">
        <v>1</v>
      </c>
      <c r="H4" s="98" t="s">
        <v>34</v>
      </c>
      <c r="I4" s="99" t="s">
        <v>94</v>
      </c>
      <c r="J4" s="100" t="s">
        <v>1</v>
      </c>
      <c r="K4" s="98" t="s">
        <v>34</v>
      </c>
      <c r="L4" s="99" t="s">
        <v>94</v>
      </c>
      <c r="M4" s="100" t="s">
        <v>1</v>
      </c>
      <c r="N4" s="98" t="s">
        <v>34</v>
      </c>
      <c r="O4" s="99" t="s">
        <v>94</v>
      </c>
      <c r="P4" s="100" t="s">
        <v>1</v>
      </c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21.95" customHeight="1">
      <c r="A5" s="101" t="s">
        <v>2</v>
      </c>
      <c r="B5" s="102">
        <v>18409</v>
      </c>
      <c r="C5" s="103">
        <v>19054</v>
      </c>
      <c r="D5" s="104">
        <v>-3.3851159861446413E-2</v>
      </c>
      <c r="E5" s="102">
        <v>3466</v>
      </c>
      <c r="F5" s="103">
        <v>3610</v>
      </c>
      <c r="G5" s="105">
        <v>-3.9889196675900275E-2</v>
      </c>
      <c r="H5" s="102">
        <v>3591</v>
      </c>
      <c r="I5" s="103">
        <v>3716</v>
      </c>
      <c r="J5" s="105">
        <v>-3.363832077502691E-2</v>
      </c>
      <c r="K5" s="103">
        <v>0</v>
      </c>
      <c r="L5" s="103">
        <v>0</v>
      </c>
      <c r="M5" s="106"/>
      <c r="N5" s="102">
        <v>25466</v>
      </c>
      <c r="O5" s="103">
        <v>26380</v>
      </c>
      <c r="P5" s="105">
        <v>-3.4647460197119027E-2</v>
      </c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21.95" customHeight="1">
      <c r="A6" s="109" t="s">
        <v>65</v>
      </c>
      <c r="B6" s="110">
        <v>185</v>
      </c>
      <c r="C6" s="111">
        <v>221</v>
      </c>
      <c r="D6" s="112">
        <v>-0.16289592760180996</v>
      </c>
      <c r="E6" s="110">
        <v>0</v>
      </c>
      <c r="F6" s="111">
        <v>0</v>
      </c>
      <c r="G6" s="113">
        <v>0</v>
      </c>
      <c r="H6" s="110">
        <v>700</v>
      </c>
      <c r="I6" s="111">
        <v>638</v>
      </c>
      <c r="J6" s="113">
        <v>9.7178683385579931E-2</v>
      </c>
      <c r="K6" s="110">
        <v>0</v>
      </c>
      <c r="L6" s="111">
        <v>0</v>
      </c>
      <c r="M6" s="113"/>
      <c r="N6" s="110">
        <v>885</v>
      </c>
      <c r="O6" s="111">
        <v>859</v>
      </c>
      <c r="P6" s="113">
        <v>3.0267753201396973E-2</v>
      </c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21.95" customHeight="1">
      <c r="A7" s="109" t="s">
        <v>67</v>
      </c>
      <c r="B7" s="110">
        <v>-4918</v>
      </c>
      <c r="C7" s="111">
        <v>-5006</v>
      </c>
      <c r="D7" s="112">
        <v>-1.757890531362365E-2</v>
      </c>
      <c r="E7" s="110">
        <v>-1133</v>
      </c>
      <c r="F7" s="111">
        <v>-1189</v>
      </c>
      <c r="G7" s="113">
        <v>-4.7098402018502947E-2</v>
      </c>
      <c r="H7" s="110">
        <v>-1988</v>
      </c>
      <c r="I7" s="111">
        <v>-1957</v>
      </c>
      <c r="J7" s="113">
        <v>1.5840572304547777E-2</v>
      </c>
      <c r="K7" s="110">
        <v>-144</v>
      </c>
      <c r="L7" s="111">
        <v>-196</v>
      </c>
      <c r="M7" s="113">
        <v>-0.26530612244897961</v>
      </c>
      <c r="N7" s="110">
        <v>-8183</v>
      </c>
      <c r="O7" s="111">
        <v>-8348</v>
      </c>
      <c r="P7" s="113">
        <v>-1.9765213224724486E-2</v>
      </c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28.5" customHeight="1">
      <c r="A8" s="115" t="s">
        <v>68</v>
      </c>
      <c r="B8" s="119">
        <v>-0.26715193655277308</v>
      </c>
      <c r="C8" s="117">
        <v>-0.26272698645953607</v>
      </c>
      <c r="D8" s="118"/>
      <c r="E8" s="119">
        <v>-0.32688978649740336</v>
      </c>
      <c r="F8" s="117">
        <v>-0.32936288088642657</v>
      </c>
      <c r="G8" s="118"/>
      <c r="H8" s="119">
        <v>-0.5536062378167641</v>
      </c>
      <c r="I8" s="117">
        <v>-0.52664155005382129</v>
      </c>
      <c r="J8" s="118"/>
      <c r="K8" s="119"/>
      <c r="L8" s="117"/>
      <c r="M8" s="120"/>
      <c r="N8" s="119">
        <v>-0.32133040131940627</v>
      </c>
      <c r="O8" s="117">
        <v>-0.3164518574677786</v>
      </c>
      <c r="P8" s="118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21.95" customHeight="1">
      <c r="A9" s="122" t="s">
        <v>69</v>
      </c>
      <c r="B9" s="126">
        <v>13676</v>
      </c>
      <c r="C9" s="127">
        <v>14269</v>
      </c>
      <c r="D9" s="125">
        <v>-4.155862358959983E-2</v>
      </c>
      <c r="E9" s="126">
        <v>2333</v>
      </c>
      <c r="F9" s="127">
        <v>2421</v>
      </c>
      <c r="G9" s="128">
        <v>-3.6348616274266832E-2</v>
      </c>
      <c r="H9" s="126">
        <v>2303</v>
      </c>
      <c r="I9" s="127">
        <v>2397</v>
      </c>
      <c r="J9" s="128">
        <v>-3.9215686274509803E-2</v>
      </c>
      <c r="K9" s="126">
        <v>-144</v>
      </c>
      <c r="L9" s="127">
        <v>-196</v>
      </c>
      <c r="M9" s="127"/>
      <c r="N9" s="126">
        <v>18168</v>
      </c>
      <c r="O9" s="127">
        <v>18891</v>
      </c>
      <c r="P9" s="128">
        <v>-3.8272193107829124E-2</v>
      </c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28.5" customHeight="1">
      <c r="A10" s="130" t="s">
        <v>70</v>
      </c>
      <c r="B10" s="134">
        <v>0.74289749579010267</v>
      </c>
      <c r="C10" s="135">
        <v>0.74887162800461848</v>
      </c>
      <c r="D10" s="133"/>
      <c r="E10" s="134">
        <v>0.6731102135025967</v>
      </c>
      <c r="F10" s="135">
        <v>0.67063711911357338</v>
      </c>
      <c r="G10" s="133"/>
      <c r="H10" s="134">
        <v>0.64132553606237819</v>
      </c>
      <c r="I10" s="135">
        <v>0.64504843918191601</v>
      </c>
      <c r="J10" s="133"/>
      <c r="K10" s="134"/>
      <c r="L10" s="135"/>
      <c r="M10" s="135"/>
      <c r="N10" s="134">
        <v>0.71342181732506083</v>
      </c>
      <c r="O10" s="135">
        <v>0.71611068991660354</v>
      </c>
      <c r="P10" s="13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21.95" customHeight="1">
      <c r="A11" s="109" t="s">
        <v>71</v>
      </c>
      <c r="B11" s="110">
        <v>-3261</v>
      </c>
      <c r="C11" s="111">
        <v>-2989</v>
      </c>
      <c r="D11" s="113">
        <v>9.1000334560053533E-2</v>
      </c>
      <c r="E11" s="110">
        <v>-95</v>
      </c>
      <c r="F11" s="111">
        <v>-82</v>
      </c>
      <c r="G11" s="113">
        <v>0.15853658536585366</v>
      </c>
      <c r="H11" s="110">
        <v>-393</v>
      </c>
      <c r="I11" s="111">
        <v>-391</v>
      </c>
      <c r="J11" s="113">
        <v>5.1150895140664966E-3</v>
      </c>
      <c r="K11" s="110">
        <v>-467</v>
      </c>
      <c r="L11" s="111">
        <v>-546</v>
      </c>
      <c r="M11" s="113">
        <v>-0.1446886446886447</v>
      </c>
      <c r="N11" s="110">
        <v>-4216</v>
      </c>
      <c r="O11" s="111">
        <v>-4008</v>
      </c>
      <c r="P11" s="113">
        <v>5.1896207584830337E-2</v>
      </c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14.25">
      <c r="A12" s="115" t="s">
        <v>68</v>
      </c>
      <c r="B12" s="119">
        <v>-0.1771416155141507</v>
      </c>
      <c r="C12" s="117">
        <v>-0.15686994856722997</v>
      </c>
      <c r="D12" s="118"/>
      <c r="E12" s="119">
        <v>-2.7409117137911138E-2</v>
      </c>
      <c r="F12" s="117">
        <v>-2.2714681440443214E-2</v>
      </c>
      <c r="G12" s="118"/>
      <c r="H12" s="119">
        <v>-0.10944026733500417</v>
      </c>
      <c r="I12" s="117">
        <v>-0.10522066738428418</v>
      </c>
      <c r="J12" s="118"/>
      <c r="K12" s="119"/>
      <c r="L12" s="117"/>
      <c r="M12" s="117"/>
      <c r="N12" s="119">
        <v>-0.16555407209612816</v>
      </c>
      <c r="O12" s="117">
        <v>-0.15193328278999241</v>
      </c>
      <c r="P12" s="118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21.95" customHeight="1">
      <c r="A13" s="109" t="s">
        <v>72</v>
      </c>
      <c r="B13" s="110">
        <v>-3946</v>
      </c>
      <c r="C13" s="111">
        <v>-4126</v>
      </c>
      <c r="D13" s="113">
        <v>-4.3625787687833255E-2</v>
      </c>
      <c r="E13" s="110">
        <v>-1125</v>
      </c>
      <c r="F13" s="111">
        <v>-1239</v>
      </c>
      <c r="G13" s="113">
        <v>-9.2009685230024216E-2</v>
      </c>
      <c r="H13" s="110">
        <v>-500</v>
      </c>
      <c r="I13" s="111">
        <v>-531</v>
      </c>
      <c r="J13" s="113">
        <v>-5.8380414312617701E-2</v>
      </c>
      <c r="K13" s="110">
        <v>-1539</v>
      </c>
      <c r="L13" s="111">
        <v>-1477</v>
      </c>
      <c r="M13" s="113">
        <v>4.1976980365605959E-2</v>
      </c>
      <c r="N13" s="110">
        <v>-7110</v>
      </c>
      <c r="O13" s="111">
        <v>-7373</v>
      </c>
      <c r="P13" s="113">
        <v>-3.5670690356706905E-2</v>
      </c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14.25">
      <c r="A14" s="115" t="s">
        <v>68</v>
      </c>
      <c r="B14" s="119">
        <v>-0.21435167581074474</v>
      </c>
      <c r="C14" s="117">
        <v>-0.21654245827647739</v>
      </c>
      <c r="D14" s="118"/>
      <c r="E14" s="119">
        <v>-0.32458165031736874</v>
      </c>
      <c r="F14" s="117">
        <v>-0.34321329639889198</v>
      </c>
      <c r="G14" s="118"/>
      <c r="H14" s="119">
        <v>-0.13923698134224449</v>
      </c>
      <c r="I14" s="117">
        <v>-0.1428955866523143</v>
      </c>
      <c r="J14" s="118"/>
      <c r="K14" s="119"/>
      <c r="L14" s="117"/>
      <c r="M14" s="117"/>
      <c r="N14" s="119">
        <v>-0.27919579046571902</v>
      </c>
      <c r="O14" s="117">
        <v>-0.2794920394238059</v>
      </c>
      <c r="P14" s="118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21.95" customHeight="1">
      <c r="A15" s="109" t="s">
        <v>73</v>
      </c>
      <c r="B15" s="110">
        <v>86</v>
      </c>
      <c r="C15" s="111">
        <v>53</v>
      </c>
      <c r="D15" s="113"/>
      <c r="E15" s="110">
        <v>85</v>
      </c>
      <c r="F15" s="111">
        <v>92</v>
      </c>
      <c r="G15" s="113"/>
      <c r="H15" s="110">
        <v>-3</v>
      </c>
      <c r="I15" s="111">
        <v>-7</v>
      </c>
      <c r="J15" s="113"/>
      <c r="K15" s="110">
        <v>-84</v>
      </c>
      <c r="L15" s="111">
        <v>-20</v>
      </c>
      <c r="M15" s="111"/>
      <c r="N15" s="110">
        <v>84</v>
      </c>
      <c r="O15" s="111">
        <v>118</v>
      </c>
      <c r="P15" s="11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1.95" customHeight="1">
      <c r="A16" s="109" t="s">
        <v>74</v>
      </c>
      <c r="B16" s="110">
        <v>305</v>
      </c>
      <c r="C16" s="111">
        <v>103</v>
      </c>
      <c r="D16" s="113"/>
      <c r="E16" s="110">
        <v>1</v>
      </c>
      <c r="F16" s="111">
        <v>0</v>
      </c>
      <c r="G16" s="113"/>
      <c r="H16" s="110">
        <v>-4</v>
      </c>
      <c r="I16" s="111">
        <v>2</v>
      </c>
      <c r="J16" s="113"/>
      <c r="K16" s="110">
        <v>0</v>
      </c>
      <c r="L16" s="111">
        <v>0</v>
      </c>
      <c r="M16" s="139"/>
      <c r="N16" s="110">
        <v>302</v>
      </c>
      <c r="O16" s="111">
        <v>105</v>
      </c>
      <c r="P16" s="11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1.95" customHeight="1">
      <c r="A17" s="109" t="s">
        <v>75</v>
      </c>
      <c r="B17" s="110">
        <v>-75</v>
      </c>
      <c r="C17" s="111">
        <v>-84</v>
      </c>
      <c r="D17" s="113"/>
      <c r="E17" s="110">
        <v>-9</v>
      </c>
      <c r="F17" s="111">
        <v>-12</v>
      </c>
      <c r="G17" s="113"/>
      <c r="H17" s="110">
        <v>0</v>
      </c>
      <c r="I17" s="111">
        <v>1</v>
      </c>
      <c r="J17" s="113"/>
      <c r="K17" s="110">
        <v>0</v>
      </c>
      <c r="L17" s="111">
        <v>0</v>
      </c>
      <c r="M17" s="139"/>
      <c r="N17" s="110">
        <v>-84</v>
      </c>
      <c r="O17" s="111">
        <v>-95</v>
      </c>
      <c r="P17" s="113"/>
      <c r="Q17" s="140"/>
      <c r="R17" s="140"/>
      <c r="S17" s="140"/>
      <c r="T17" s="83"/>
      <c r="U17" s="83"/>
      <c r="V17" s="83"/>
      <c r="W17" s="83"/>
      <c r="X17" s="83"/>
      <c r="Y17" s="83"/>
      <c r="Z17" s="83"/>
    </row>
    <row r="18" spans="1:26" ht="21.95" customHeight="1">
      <c r="A18" s="122" t="s">
        <v>76</v>
      </c>
      <c r="B18" s="144">
        <v>6785</v>
      </c>
      <c r="C18" s="106">
        <v>7226</v>
      </c>
      <c r="D18" s="143">
        <v>-6.102961527816219E-2</v>
      </c>
      <c r="E18" s="144">
        <v>1190</v>
      </c>
      <c r="F18" s="106">
        <v>1180</v>
      </c>
      <c r="G18" s="143">
        <v>8.4745762711864406E-3</v>
      </c>
      <c r="H18" s="144">
        <v>1403</v>
      </c>
      <c r="I18" s="106">
        <v>1471</v>
      </c>
      <c r="J18" s="143">
        <v>-4.6227056424201225E-2</v>
      </c>
      <c r="K18" s="144">
        <v>-2234</v>
      </c>
      <c r="L18" s="103">
        <v>-2239</v>
      </c>
      <c r="M18" s="143">
        <v>-2.2331397945511387E-3</v>
      </c>
      <c r="N18" s="144">
        <v>7144</v>
      </c>
      <c r="O18" s="106">
        <v>7638</v>
      </c>
      <c r="P18" s="143">
        <v>-6.4676616915422883E-2</v>
      </c>
      <c r="Q18" s="145"/>
      <c r="R18" s="146"/>
      <c r="S18" s="146"/>
      <c r="T18" s="83"/>
      <c r="U18" s="83"/>
      <c r="V18" s="83"/>
      <c r="W18" s="83"/>
      <c r="X18" s="83"/>
      <c r="Y18" s="83"/>
      <c r="Z18" s="83"/>
    </row>
    <row r="19" spans="1:26" ht="14.25">
      <c r="A19" s="130" t="s">
        <v>70</v>
      </c>
      <c r="B19" s="149">
        <v>0.3685697213319572</v>
      </c>
      <c r="C19" s="150">
        <v>0.37923795528497956</v>
      </c>
      <c r="D19" s="133"/>
      <c r="E19" s="149">
        <v>0.34333525678015003</v>
      </c>
      <c r="F19" s="150">
        <v>0.32686980609418281</v>
      </c>
      <c r="G19" s="133"/>
      <c r="H19" s="149">
        <v>0.39069896964633805</v>
      </c>
      <c r="I19" s="150">
        <v>0.39585575888051666</v>
      </c>
      <c r="J19" s="133"/>
      <c r="K19" s="149"/>
      <c r="L19" s="150"/>
      <c r="M19" s="150"/>
      <c r="N19" s="149">
        <v>0.28053090395036517</v>
      </c>
      <c r="O19" s="150">
        <v>0.28953752843062924</v>
      </c>
      <c r="P19" s="133"/>
      <c r="Q19" s="151"/>
      <c r="R19" s="151"/>
      <c r="S19" s="151"/>
      <c r="T19" s="83"/>
      <c r="U19" s="83"/>
      <c r="V19" s="83"/>
      <c r="W19" s="83"/>
      <c r="X19" s="83"/>
      <c r="Y19" s="83"/>
      <c r="Z19" s="83"/>
    </row>
    <row r="20" spans="1:26" ht="14.25" customHeight="1">
      <c r="A20" s="109"/>
      <c r="B20" s="153"/>
      <c r="C20" s="153"/>
      <c r="D20" s="154"/>
      <c r="E20" s="153"/>
      <c r="F20" s="155"/>
      <c r="G20" s="154"/>
      <c r="H20" s="156"/>
      <c r="I20" s="155"/>
      <c r="J20" s="154"/>
      <c r="K20" s="153"/>
      <c r="L20" s="153"/>
      <c r="M20" s="153"/>
      <c r="N20" s="156"/>
      <c r="O20" s="153"/>
      <c r="P20" s="154"/>
      <c r="Q20" s="140"/>
      <c r="R20" s="140"/>
      <c r="S20" s="140"/>
      <c r="T20" s="83"/>
      <c r="U20" s="83"/>
      <c r="V20" s="83"/>
      <c r="W20" s="83"/>
      <c r="X20" s="83"/>
      <c r="Y20" s="83"/>
      <c r="Z20" s="83"/>
    </row>
    <row r="21" spans="1:26" ht="21.95" customHeight="1">
      <c r="A21" s="157"/>
      <c r="B21" s="158"/>
      <c r="C21" s="159"/>
      <c r="D21" s="160"/>
      <c r="E21" s="158"/>
      <c r="F21" s="161"/>
      <c r="G21" s="162"/>
      <c r="H21" s="225"/>
      <c r="I21" s="225"/>
      <c r="J21" s="225"/>
      <c r="K21" s="163" t="s">
        <v>77</v>
      </c>
      <c r="L21" s="163"/>
      <c r="M21" s="233"/>
      <c r="N21" s="164">
        <v>-211</v>
      </c>
      <c r="O21" s="165">
        <v>-200</v>
      </c>
      <c r="P21" s="166"/>
      <c r="Q21" s="140"/>
      <c r="R21" s="140"/>
      <c r="S21" s="140"/>
      <c r="T21" s="83"/>
      <c r="U21" s="83"/>
      <c r="V21" s="83"/>
      <c r="W21" s="83"/>
      <c r="X21" s="83"/>
      <c r="Y21" s="83"/>
      <c r="Z21" s="83"/>
    </row>
    <row r="22" spans="1:26" ht="21.95" customHeight="1">
      <c r="A22" s="157"/>
      <c r="B22" s="158"/>
      <c r="C22" s="159"/>
      <c r="D22" s="160"/>
      <c r="E22" s="158"/>
      <c r="F22" s="161"/>
      <c r="G22" s="162"/>
      <c r="H22" s="225"/>
      <c r="I22" s="225"/>
      <c r="J22" s="225"/>
      <c r="K22" s="163" t="s">
        <v>78</v>
      </c>
      <c r="L22" s="163"/>
      <c r="M22" s="233"/>
      <c r="N22" s="164">
        <v>-1478</v>
      </c>
      <c r="O22" s="165">
        <v>-1820</v>
      </c>
      <c r="P22" s="166"/>
      <c r="Q22" s="140"/>
      <c r="R22" s="168"/>
      <c r="S22" s="168"/>
      <c r="T22" s="83"/>
      <c r="U22" s="83"/>
      <c r="V22" s="83"/>
      <c r="W22" s="83"/>
      <c r="X22" s="83"/>
      <c r="Y22" s="83"/>
      <c r="Z22" s="83"/>
    </row>
    <row r="23" spans="1:26" ht="21.95" customHeight="1">
      <c r="A23" s="169"/>
      <c r="B23" s="170"/>
      <c r="C23" s="159"/>
      <c r="D23" s="160"/>
      <c r="E23" s="170"/>
      <c r="F23" s="161"/>
      <c r="G23" s="162"/>
      <c r="H23" s="226"/>
      <c r="I23" s="226"/>
      <c r="J23" s="226"/>
      <c r="K23" s="226" t="s">
        <v>79</v>
      </c>
      <c r="L23" s="226"/>
      <c r="M23" s="238"/>
      <c r="N23" s="172">
        <v>0.2201042442293373</v>
      </c>
      <c r="O23" s="173">
        <v>0.24501884760366183</v>
      </c>
      <c r="P23" s="166"/>
      <c r="Q23" s="140"/>
      <c r="R23" s="174"/>
      <c r="S23" s="168"/>
      <c r="T23" s="83"/>
      <c r="U23" s="83"/>
      <c r="V23" s="83"/>
      <c r="W23" s="83"/>
      <c r="X23" s="83"/>
      <c r="Y23" s="83"/>
      <c r="Z23" s="83"/>
    </row>
    <row r="24" spans="1:26" ht="21.95" customHeight="1">
      <c r="A24" s="158"/>
      <c r="B24" s="176"/>
      <c r="C24" s="158"/>
      <c r="D24" s="177"/>
      <c r="E24" s="158"/>
      <c r="F24" s="161"/>
      <c r="G24" s="162"/>
      <c r="H24" s="227"/>
      <c r="I24" s="227"/>
      <c r="J24" s="227"/>
      <c r="K24" s="179" t="s">
        <v>91</v>
      </c>
      <c r="L24" s="179"/>
      <c r="M24" s="236"/>
      <c r="N24" s="180">
        <v>5455</v>
      </c>
      <c r="O24" s="181">
        <v>5618</v>
      </c>
      <c r="P24" s="182">
        <v>-2.9013883944464223E-2</v>
      </c>
      <c r="Q24" s="146"/>
      <c r="R24" s="146"/>
      <c r="S24" s="146"/>
      <c r="T24" s="83"/>
      <c r="U24" s="83"/>
      <c r="V24" s="83"/>
      <c r="W24" s="83"/>
      <c r="X24" s="83"/>
      <c r="Y24" s="83"/>
      <c r="Z24" s="83"/>
    </row>
    <row r="25" spans="1:26" ht="21.95" customHeight="1">
      <c r="A25" s="184"/>
      <c r="B25" s="158"/>
      <c r="C25" s="158"/>
      <c r="D25" s="177"/>
      <c r="E25" s="158"/>
      <c r="F25" s="161"/>
      <c r="G25" s="162"/>
      <c r="H25" s="228"/>
      <c r="I25" s="228"/>
      <c r="J25" s="228"/>
      <c r="K25" s="185" t="s">
        <v>70</v>
      </c>
      <c r="L25" s="185"/>
      <c r="M25" s="235"/>
      <c r="N25" s="186">
        <v>0.21420717819838217</v>
      </c>
      <c r="O25" s="187">
        <v>0.21296436694465504</v>
      </c>
      <c r="P25" s="188"/>
      <c r="Q25" s="146"/>
      <c r="R25" s="146"/>
      <c r="S25" s="146"/>
      <c r="T25" s="83"/>
      <c r="U25" s="83"/>
      <c r="V25" s="83"/>
      <c r="W25" s="83"/>
      <c r="X25" s="83"/>
      <c r="Y25" s="83"/>
      <c r="Z25" s="83"/>
    </row>
    <row r="26" spans="1:26" ht="3.95" customHeight="1">
      <c r="A26" s="184"/>
      <c r="B26" s="158"/>
      <c r="C26" s="158"/>
      <c r="D26" s="177"/>
      <c r="E26" s="158"/>
      <c r="F26" s="161"/>
      <c r="G26" s="162"/>
      <c r="H26" s="228"/>
      <c r="I26" s="228"/>
      <c r="J26" s="228"/>
      <c r="K26" s="229"/>
      <c r="L26" s="229"/>
      <c r="M26" s="239"/>
      <c r="N26" s="190"/>
      <c r="O26" s="187"/>
      <c r="P26" s="177"/>
      <c r="Q26" s="204"/>
      <c r="R26" s="204"/>
      <c r="S26" s="204"/>
      <c r="T26" s="83"/>
      <c r="U26" s="83"/>
      <c r="V26" s="83"/>
      <c r="W26" s="83"/>
      <c r="X26" s="83"/>
      <c r="Y26" s="83"/>
      <c r="Z26" s="83"/>
    </row>
    <row r="27" spans="1:26" ht="21.95" customHeight="1" thickBot="1">
      <c r="A27" s="192"/>
      <c r="B27" s="192"/>
      <c r="C27" s="192"/>
      <c r="D27" s="193"/>
      <c r="E27" s="192"/>
      <c r="F27" s="161"/>
      <c r="G27" s="162"/>
      <c r="H27" s="230"/>
      <c r="I27" s="230"/>
      <c r="J27" s="230"/>
      <c r="K27" s="231" t="s">
        <v>80</v>
      </c>
      <c r="L27" s="231"/>
      <c r="M27" s="240"/>
      <c r="N27" s="196">
        <v>4.37</v>
      </c>
      <c r="O27" s="196">
        <v>4.46</v>
      </c>
      <c r="P27" s="197">
        <v>-2.0179372197309385E-2</v>
      </c>
      <c r="Q27" s="198"/>
      <c r="R27" s="198"/>
      <c r="S27" s="198"/>
      <c r="T27" s="83"/>
      <c r="U27" s="83"/>
      <c r="V27" s="83"/>
      <c r="W27" s="83"/>
      <c r="X27" s="83"/>
      <c r="Y27" s="83"/>
      <c r="Z27" s="83"/>
    </row>
    <row r="28" spans="1:26">
      <c r="A28" s="200"/>
      <c r="B28" s="200"/>
      <c r="C28" s="200"/>
      <c r="D28" s="201"/>
      <c r="E28" s="200"/>
      <c r="F28" s="200"/>
      <c r="G28" s="201"/>
      <c r="H28" s="200"/>
      <c r="I28" s="200"/>
      <c r="J28" s="201"/>
      <c r="K28" s="200"/>
      <c r="L28" s="200"/>
      <c r="M28" s="200"/>
      <c r="N28" s="203"/>
      <c r="O28" s="200"/>
      <c r="P28" s="201"/>
      <c r="Q28" s="204"/>
      <c r="R28" s="204"/>
      <c r="S28" s="204"/>
      <c r="T28" s="83"/>
      <c r="U28" s="83"/>
      <c r="V28" s="83"/>
      <c r="W28" s="83"/>
      <c r="X28" s="83"/>
      <c r="Y28" s="83"/>
      <c r="Z28" s="83"/>
    </row>
    <row r="29" spans="1:26" ht="12.75" customHeight="1">
      <c r="A29" s="205" t="s">
        <v>86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1"/>
      <c r="Q29" s="204"/>
      <c r="R29" s="204"/>
      <c r="S29" s="204"/>
      <c r="T29" s="83"/>
      <c r="U29" s="83"/>
      <c r="V29" s="83"/>
      <c r="W29" s="83"/>
      <c r="X29" s="83"/>
      <c r="Y29" s="83"/>
      <c r="Z29" s="83"/>
    </row>
    <row r="30" spans="1:26">
      <c r="A30" s="205" t="s">
        <v>87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42"/>
      <c r="Q30" s="207"/>
      <c r="R30" s="207"/>
      <c r="S30" s="207"/>
      <c r="T30" s="207"/>
      <c r="U30" s="207"/>
      <c r="V30" s="207"/>
      <c r="W30" s="207"/>
      <c r="X30" s="207"/>
      <c r="Y30" s="207"/>
      <c r="Z30" s="207"/>
    </row>
    <row r="31" spans="1:26">
      <c r="A31" s="208" t="s">
        <v>92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7"/>
      <c r="R31" s="207"/>
      <c r="S31" s="207"/>
      <c r="T31" s="207"/>
      <c r="U31" s="207"/>
      <c r="V31" s="207"/>
      <c r="W31" s="207"/>
      <c r="X31" s="207"/>
      <c r="Y31" s="207"/>
      <c r="Z31" s="207"/>
    </row>
    <row r="32" spans="1:26">
      <c r="A32" s="208" t="s">
        <v>82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10"/>
      <c r="R32" s="210"/>
      <c r="S32" s="210"/>
      <c r="T32" s="210"/>
      <c r="U32" s="210"/>
      <c r="V32" s="210"/>
      <c r="W32" s="210"/>
      <c r="X32" s="210"/>
      <c r="Y32" s="210"/>
      <c r="Z32" s="210"/>
    </row>
    <row r="33" spans="1:26">
      <c r="A33" s="208" t="s">
        <v>83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11"/>
      <c r="R33" s="211"/>
      <c r="S33" s="211"/>
      <c r="T33" s="211"/>
      <c r="U33" s="211"/>
      <c r="V33" s="211"/>
      <c r="W33" s="211"/>
      <c r="X33" s="211"/>
      <c r="Y33" s="211"/>
      <c r="Z33" s="211"/>
    </row>
    <row r="34" spans="1:26">
      <c r="A34" s="244"/>
      <c r="B34" s="200"/>
      <c r="C34" s="200"/>
      <c r="D34" s="201"/>
      <c r="E34" s="200"/>
      <c r="F34" s="200"/>
      <c r="G34" s="201"/>
      <c r="H34" s="200"/>
      <c r="I34" s="200"/>
      <c r="J34" s="201"/>
      <c r="K34" s="200"/>
      <c r="L34" s="200"/>
      <c r="M34" s="200"/>
      <c r="N34" s="200"/>
      <c r="O34" s="200"/>
      <c r="P34" s="201"/>
      <c r="Q34" s="211"/>
      <c r="R34" s="211"/>
      <c r="S34" s="211"/>
      <c r="T34" s="211"/>
      <c r="U34" s="211"/>
      <c r="V34" s="211"/>
      <c r="W34" s="211"/>
      <c r="X34" s="211"/>
      <c r="Y34" s="211"/>
      <c r="Z34" s="211"/>
    </row>
    <row r="35" spans="1:26" s="248" customFormat="1">
      <c r="A35" s="245"/>
      <c r="B35" s="246"/>
      <c r="C35" s="246"/>
      <c r="D35" s="246"/>
      <c r="E35" s="247"/>
      <c r="F35" s="246"/>
      <c r="G35" s="246"/>
      <c r="H35" s="246"/>
      <c r="I35" s="247"/>
      <c r="J35" s="246"/>
      <c r="K35" s="246"/>
      <c r="L35" s="246"/>
      <c r="M35" s="247"/>
      <c r="N35" s="246"/>
      <c r="O35" s="246"/>
      <c r="P35" s="247"/>
      <c r="Q35" s="247"/>
      <c r="R35" s="246"/>
      <c r="S35" s="246"/>
      <c r="T35" s="246"/>
      <c r="U35" s="211"/>
      <c r="V35" s="211"/>
      <c r="W35" s="211"/>
      <c r="X35" s="211"/>
      <c r="Y35" s="211"/>
      <c r="Z35" s="211"/>
    </row>
    <row r="36" spans="1:26" s="248" customFormat="1" ht="15" hidden="1" customHeight="1">
      <c r="A36" s="92" t="s">
        <v>95</v>
      </c>
      <c r="B36" s="94" t="s">
        <v>61</v>
      </c>
      <c r="C36" s="94"/>
      <c r="D36" s="94"/>
      <c r="E36" s="249"/>
      <c r="F36" s="94" t="s">
        <v>62</v>
      </c>
      <c r="G36" s="94"/>
      <c r="H36" s="94"/>
      <c r="I36" s="249"/>
      <c r="J36" s="94" t="s">
        <v>63</v>
      </c>
      <c r="K36" s="94"/>
      <c r="L36" s="94"/>
      <c r="M36" s="249"/>
      <c r="N36" s="94" t="s">
        <v>96</v>
      </c>
      <c r="O36" s="94"/>
      <c r="P36" s="224"/>
      <c r="Q36" s="249"/>
      <c r="R36" s="94" t="s">
        <v>64</v>
      </c>
      <c r="S36" s="94"/>
      <c r="T36" s="94"/>
      <c r="U36" s="214"/>
      <c r="V36" s="214"/>
      <c r="W36" s="214"/>
      <c r="X36" s="214"/>
      <c r="Y36" s="214"/>
      <c r="Z36" s="214"/>
    </row>
    <row r="37" spans="1:26" s="248" customFormat="1" ht="32.25" hidden="1">
      <c r="A37" s="250" t="s">
        <v>0</v>
      </c>
      <c r="B37" s="251" t="s">
        <v>97</v>
      </c>
      <c r="C37" s="99" t="s">
        <v>98</v>
      </c>
      <c r="D37" s="252" t="s">
        <v>1</v>
      </c>
      <c r="E37" s="249"/>
      <c r="F37" s="251" t="s">
        <v>97</v>
      </c>
      <c r="G37" s="99" t="s">
        <v>98</v>
      </c>
      <c r="H37" s="252" t="s">
        <v>1</v>
      </c>
      <c r="I37" s="249"/>
      <c r="J37" s="251" t="s">
        <v>97</v>
      </c>
      <c r="K37" s="99" t="s">
        <v>98</v>
      </c>
      <c r="L37" s="252" t="s">
        <v>1</v>
      </c>
      <c r="M37" s="249"/>
      <c r="N37" s="251" t="s">
        <v>97</v>
      </c>
      <c r="O37" s="99" t="s">
        <v>98</v>
      </c>
      <c r="P37" s="252" t="s">
        <v>1</v>
      </c>
      <c r="Q37" s="249"/>
      <c r="R37" s="251" t="s">
        <v>97</v>
      </c>
      <c r="S37" s="99" t="s">
        <v>98</v>
      </c>
      <c r="T37" s="252" t="s">
        <v>1</v>
      </c>
      <c r="U37" s="214"/>
      <c r="V37" s="214"/>
      <c r="W37" s="214"/>
      <c r="X37" s="214"/>
      <c r="Y37" s="214"/>
      <c r="Z37" s="214"/>
    </row>
    <row r="38" spans="1:26" s="248" customFormat="1" ht="15" hidden="1">
      <c r="A38" s="181" t="s">
        <v>2</v>
      </c>
      <c r="B38" s="253">
        <v>12199</v>
      </c>
      <c r="C38" s="181">
        <v>13038</v>
      </c>
      <c r="D38" s="254">
        <f>IF(C38=0,0,(B38-C38)/C38)</f>
        <v>-6.4350360484736926E-2</v>
      </c>
      <c r="E38" s="255"/>
      <c r="F38" s="253">
        <v>2353</v>
      </c>
      <c r="G38" s="181">
        <v>2486</v>
      </c>
      <c r="H38" s="254">
        <f>IF(G38=0,0,(F38-G38)/G38)</f>
        <v>-5.3499597747385358E-2</v>
      </c>
      <c r="I38" s="255"/>
      <c r="J38" s="253">
        <v>1522</v>
      </c>
      <c r="K38" s="181">
        <v>1800</v>
      </c>
      <c r="L38" s="254">
        <f>IF(K38=0,0,(J38-K38)/K38)</f>
        <v>-0.15444444444444444</v>
      </c>
      <c r="M38" s="255"/>
      <c r="N38" s="253">
        <v>0</v>
      </c>
      <c r="O38" s="253">
        <v>0</v>
      </c>
      <c r="P38" s="254">
        <f>IF(O38=0,0,(N38-O38)/O38)</f>
        <v>0</v>
      </c>
      <c r="Q38" s="255"/>
      <c r="R38" s="253">
        <f t="shared" ref="R38:S40" si="0">+B38+F38+J38+N38</f>
        <v>16074</v>
      </c>
      <c r="S38" s="181">
        <f t="shared" si="0"/>
        <v>17324</v>
      </c>
      <c r="T38" s="254">
        <f>IF(S38=0,0,(R38-S38)/S38)</f>
        <v>-7.2154236896790583E-2</v>
      </c>
      <c r="U38" s="214"/>
      <c r="V38" s="214"/>
      <c r="W38" s="214"/>
      <c r="X38" s="214"/>
      <c r="Y38" s="214"/>
      <c r="Z38" s="214"/>
    </row>
    <row r="39" spans="1:26" s="248" customFormat="1" ht="14.25" hidden="1">
      <c r="A39" s="109" t="s">
        <v>65</v>
      </c>
      <c r="B39" s="256">
        <v>134</v>
      </c>
      <c r="C39" s="153">
        <v>148</v>
      </c>
      <c r="D39" s="120">
        <f>IF(C39=0,0,(B39-C39)/C39)</f>
        <v>-9.45945945945946E-2</v>
      </c>
      <c r="E39" s="176"/>
      <c r="F39" s="256">
        <v>0</v>
      </c>
      <c r="G39" s="114">
        <v>0</v>
      </c>
      <c r="H39" s="120">
        <f>IF(G39=0,0,(F39-G39)/G39)</f>
        <v>0</v>
      </c>
      <c r="I39" s="176"/>
      <c r="J39" s="256">
        <v>399</v>
      </c>
      <c r="K39" s="153">
        <v>370</v>
      </c>
      <c r="L39" s="120">
        <f>IF(K39=0,0,(J39-K39)/K39)</f>
        <v>7.8378378378378383E-2</v>
      </c>
      <c r="M39" s="176"/>
      <c r="N39" s="256">
        <v>0</v>
      </c>
      <c r="O39" s="114">
        <v>1</v>
      </c>
      <c r="P39" s="120">
        <f>IF(O39=0,0,(N39-O39)/O39)</f>
        <v>-1</v>
      </c>
      <c r="Q39" s="176"/>
      <c r="R39" s="256">
        <f t="shared" si="0"/>
        <v>533</v>
      </c>
      <c r="S39" s="153">
        <f t="shared" si="0"/>
        <v>519</v>
      </c>
      <c r="T39" s="120">
        <f>IF(S39=0,0,(R39-S39)/S39)</f>
        <v>2.6974951830443159E-2</v>
      </c>
    </row>
    <row r="40" spans="1:26" s="248" customFormat="1" ht="14.25" hidden="1">
      <c r="A40" s="109" t="s">
        <v>67</v>
      </c>
      <c r="B40" s="256">
        <v>-3230</v>
      </c>
      <c r="C40" s="153">
        <v>-3419</v>
      </c>
      <c r="D40" s="120">
        <f>IF(C40=0,0,(B40-C40)/C40)</f>
        <v>-5.5279321439017259E-2</v>
      </c>
      <c r="E40" s="176"/>
      <c r="F40" s="256">
        <v>-763</v>
      </c>
      <c r="G40" s="153">
        <v>-818</v>
      </c>
      <c r="H40" s="120">
        <f>IF(G40=0,0,(F40-G40)/G40)</f>
        <v>-6.7237163814180934E-2</v>
      </c>
      <c r="I40" s="176"/>
      <c r="J40" s="256">
        <v>-1068</v>
      </c>
      <c r="K40" s="153">
        <v>-1123</v>
      </c>
      <c r="L40" s="120">
        <f>IF(K40=0,0,(J40-K40)/K40)</f>
        <v>-4.8975957257346395E-2</v>
      </c>
      <c r="M40" s="176"/>
      <c r="N40" s="256">
        <v>-105</v>
      </c>
      <c r="O40" s="153">
        <v>-135</v>
      </c>
      <c r="P40" s="120">
        <f>IF(O40=0,0,(N40-O40)/O40)</f>
        <v>-0.22222222222222221</v>
      </c>
      <c r="Q40" s="176"/>
      <c r="R40" s="256">
        <f t="shared" si="0"/>
        <v>-5166</v>
      </c>
      <c r="S40" s="153">
        <f t="shared" si="0"/>
        <v>-5495</v>
      </c>
      <c r="T40" s="120">
        <f>IF(S40=0,0,(R40-S40)/S40)</f>
        <v>-5.9872611464968153E-2</v>
      </c>
    </row>
    <row r="41" spans="1:26" s="248" customFormat="1" ht="14.25" hidden="1">
      <c r="A41" s="115" t="s">
        <v>68</v>
      </c>
      <c r="B41" s="257">
        <f>+B40/B$5</f>
        <v>-0.17545765658102017</v>
      </c>
      <c r="C41" s="176">
        <f>+C40/C$5</f>
        <v>-0.17943738847486093</v>
      </c>
      <c r="D41" s="258"/>
      <c r="E41" s="259"/>
      <c r="F41" s="257">
        <f>+F40/F$5</f>
        <v>-0.21135734072022161</v>
      </c>
      <c r="G41" s="176">
        <f>+G40/G$5</f>
        <v>20506.805555555558</v>
      </c>
      <c r="H41" s="258"/>
      <c r="I41" s="259"/>
      <c r="J41" s="257">
        <f>+J40/J$5</f>
        <v>31749.504000000001</v>
      </c>
      <c r="K41" s="176" t="e">
        <f>+K40/K$5</f>
        <v>#DIV/0!</v>
      </c>
      <c r="L41" s="258"/>
      <c r="M41" s="259"/>
      <c r="N41" s="257"/>
      <c r="O41" s="176"/>
      <c r="P41" s="258"/>
      <c r="Q41" s="259"/>
      <c r="R41" s="257" t="e">
        <f>+R40/R$5</f>
        <v>#DIV/0!</v>
      </c>
      <c r="S41" s="176" t="e">
        <f>+S40/S$5</f>
        <v>#DIV/0!</v>
      </c>
      <c r="T41" s="258"/>
    </row>
    <row r="42" spans="1:26" s="248" customFormat="1" ht="15" hidden="1">
      <c r="A42" s="122" t="s">
        <v>69</v>
      </c>
      <c r="B42" s="260">
        <f>+B38+B39+B40</f>
        <v>9103</v>
      </c>
      <c r="C42" s="261">
        <f>+C38+C39+C40</f>
        <v>9767</v>
      </c>
      <c r="D42" s="254">
        <f>IF(C42=0,0,(B42-C42)/C42)</f>
        <v>-6.7984027848878872E-2</v>
      </c>
      <c r="E42" s="255"/>
      <c r="F42" s="260">
        <f>+F38+F39+F40</f>
        <v>1590</v>
      </c>
      <c r="G42" s="261">
        <f>+G38+G39+G40</f>
        <v>1668</v>
      </c>
      <c r="H42" s="254">
        <f>IF(G42=0,0,(F42-G42)/G42)</f>
        <v>-4.6762589928057555E-2</v>
      </c>
      <c r="I42" s="255"/>
      <c r="J42" s="260">
        <f>+J38+J39+J40</f>
        <v>853</v>
      </c>
      <c r="K42" s="261">
        <f>+K38+K39+K40</f>
        <v>1047</v>
      </c>
      <c r="L42" s="254">
        <f>IF(K42=0,0,(J42-K42)/K42)</f>
        <v>-0.18529130850047756</v>
      </c>
      <c r="M42" s="255"/>
      <c r="N42" s="260">
        <f>+N38+N39+N40</f>
        <v>-105</v>
      </c>
      <c r="O42" s="261">
        <f>+O38+O39+O40</f>
        <v>-134</v>
      </c>
      <c r="P42" s="254">
        <f>IF(O42=0,0,(N42-O42)/O42)</f>
        <v>-0.21641791044776118</v>
      </c>
      <c r="Q42" s="255"/>
      <c r="R42" s="260">
        <f>+R38+R39+R40</f>
        <v>11441</v>
      </c>
      <c r="S42" s="261">
        <f>+S38+S39+S40</f>
        <v>12348</v>
      </c>
      <c r="T42" s="254">
        <f>IF(S42=0,0,(R42-S42)/S42)</f>
        <v>-7.3453190800129575E-2</v>
      </c>
    </row>
    <row r="43" spans="1:26" s="248" customFormat="1" ht="14.25" hidden="1">
      <c r="A43" s="130" t="s">
        <v>70</v>
      </c>
      <c r="B43" s="262">
        <f>+B42/B$5</f>
        <v>0.49448639252539517</v>
      </c>
      <c r="C43" s="255">
        <f>+C42/C$5</f>
        <v>0.51259578041356146</v>
      </c>
      <c r="D43" s="263"/>
      <c r="E43" s="264"/>
      <c r="F43" s="262">
        <f>+F42/F$5</f>
        <v>0.44044321329639891</v>
      </c>
      <c r="G43" s="255">
        <f>+G42/G$5</f>
        <v>-41815.833333333336</v>
      </c>
      <c r="H43" s="263"/>
      <c r="I43" s="264"/>
      <c r="J43" s="262">
        <f>+J42/J$5</f>
        <v>-25357.984</v>
      </c>
      <c r="K43" s="255" t="e">
        <f>+K42/K$5</f>
        <v>#DIV/0!</v>
      </c>
      <c r="L43" s="263"/>
      <c r="M43" s="264"/>
      <c r="N43" s="262"/>
      <c r="O43" s="255"/>
      <c r="P43" s="263"/>
      <c r="Q43" s="264"/>
      <c r="R43" s="262" t="e">
        <f>+R42/R$5</f>
        <v>#DIV/0!</v>
      </c>
      <c r="S43" s="255" t="e">
        <f>+S42/S$5</f>
        <v>#DIV/0!</v>
      </c>
      <c r="T43" s="263"/>
    </row>
    <row r="44" spans="1:26" s="248" customFormat="1" ht="14.25" hidden="1">
      <c r="A44" s="109" t="s">
        <v>71</v>
      </c>
      <c r="B44" s="256">
        <v>-2113</v>
      </c>
      <c r="C44" s="153">
        <v>-1999</v>
      </c>
      <c r="D44" s="120">
        <f>IF(C44=0,0,(B44-C44)/C44)</f>
        <v>5.7028514257128564E-2</v>
      </c>
      <c r="E44" s="176"/>
      <c r="F44" s="256">
        <v>-58</v>
      </c>
      <c r="G44" s="153">
        <v>-52</v>
      </c>
      <c r="H44" s="120">
        <f>IF(G44=0,0,(F44-G44)/G44)</f>
        <v>0.11538461538461539</v>
      </c>
      <c r="I44" s="176"/>
      <c r="J44" s="256">
        <v>-268</v>
      </c>
      <c r="K44" s="153">
        <v>-260</v>
      </c>
      <c r="L44" s="120">
        <f>IF(K44=0,0,(J44-K44)/K44)</f>
        <v>3.0769230769230771E-2</v>
      </c>
      <c r="M44" s="176"/>
      <c r="N44" s="256">
        <v>-316</v>
      </c>
      <c r="O44" s="153">
        <v>-356</v>
      </c>
      <c r="P44" s="120">
        <f>IF(O44=0,0,(N44-O44)/O44)</f>
        <v>-0.11235955056179775</v>
      </c>
      <c r="Q44" s="176"/>
      <c r="R44" s="256">
        <f>+B44+F44+J44+N44</f>
        <v>-2755</v>
      </c>
      <c r="S44" s="153">
        <f>+C44+G44+K44+O44</f>
        <v>-2667</v>
      </c>
      <c r="T44" s="120">
        <f>IF(S44=0,0,(R44-S44)/S44)</f>
        <v>3.2995875515560553E-2</v>
      </c>
    </row>
    <row r="45" spans="1:26" s="248" customFormat="1" ht="14.25" hidden="1">
      <c r="A45" s="115" t="s">
        <v>68</v>
      </c>
      <c r="B45" s="257">
        <f>+B44/B$5</f>
        <v>-0.1147808137324135</v>
      </c>
      <c r="C45" s="176">
        <f>+C44/C$5</f>
        <v>-0.10491235436128897</v>
      </c>
      <c r="D45" s="258"/>
      <c r="E45" s="259"/>
      <c r="F45" s="257">
        <f>+F44/F$5</f>
        <v>-1.6066481994459834E-2</v>
      </c>
      <c r="G45" s="176">
        <f>+G44/G$5</f>
        <v>1303.6111111111111</v>
      </c>
      <c r="H45" s="258"/>
      <c r="I45" s="259"/>
      <c r="J45" s="257">
        <f>+J44/J$5</f>
        <v>7967.1040000000003</v>
      </c>
      <c r="K45" s="176" t="e">
        <f>+K44/K$5</f>
        <v>#DIV/0!</v>
      </c>
      <c r="L45" s="258"/>
      <c r="M45" s="259"/>
      <c r="N45" s="257"/>
      <c r="O45" s="176"/>
      <c r="P45" s="258"/>
      <c r="Q45" s="259"/>
      <c r="R45" s="257" t="e">
        <f>+R44/R$5</f>
        <v>#DIV/0!</v>
      </c>
      <c r="S45" s="176" t="e">
        <f>+S44/S$5</f>
        <v>#DIV/0!</v>
      </c>
      <c r="T45" s="258"/>
    </row>
    <row r="46" spans="1:26" s="248" customFormat="1" ht="14.25" hidden="1">
      <c r="A46" s="109" t="s">
        <v>72</v>
      </c>
      <c r="B46" s="256">
        <v>-2648</v>
      </c>
      <c r="C46" s="153">
        <v>-2807</v>
      </c>
      <c r="D46" s="120">
        <f>IF(C46=0,0,(B46-C46)/C46)</f>
        <v>-5.6644104025650163E-2</v>
      </c>
      <c r="E46" s="176"/>
      <c r="F46" s="256">
        <v>-788</v>
      </c>
      <c r="G46" s="153">
        <v>-880</v>
      </c>
      <c r="H46" s="120">
        <f>IF(G46=0,0,(F46-G46)/G46)</f>
        <v>-0.10454545454545454</v>
      </c>
      <c r="I46" s="176"/>
      <c r="J46" s="256">
        <v>-326</v>
      </c>
      <c r="K46" s="153">
        <v>-363</v>
      </c>
      <c r="L46" s="120">
        <f>IF(K46=0,0,(J46-K46)/K46)</f>
        <v>-0.10192837465564739</v>
      </c>
      <c r="M46" s="176"/>
      <c r="N46" s="256">
        <v>-1047</v>
      </c>
      <c r="O46" s="153">
        <v>-1004</v>
      </c>
      <c r="P46" s="120">
        <f>IF(O46=0,0,(N46-O46)/O46)</f>
        <v>4.282868525896414E-2</v>
      </c>
      <c r="Q46" s="176"/>
      <c r="R46" s="256">
        <f>+B46+F46+J46+N46</f>
        <v>-4809</v>
      </c>
      <c r="S46" s="153">
        <f>+C46+G46+K46+O46</f>
        <v>-5054</v>
      </c>
      <c r="T46" s="120">
        <f>IF(S46=0,0,(R46-S46)/S46)</f>
        <v>-4.8476454293628811E-2</v>
      </c>
    </row>
    <row r="47" spans="1:26" s="248" customFormat="1" ht="14.25" hidden="1">
      <c r="A47" s="115" t="s">
        <v>68</v>
      </c>
      <c r="B47" s="257">
        <f>+B46/B$5</f>
        <v>-0.14384268564289207</v>
      </c>
      <c r="C47" s="176">
        <f>+C46/C$5</f>
        <v>-0.14731814842027921</v>
      </c>
      <c r="D47" s="258"/>
      <c r="E47" s="259"/>
      <c r="F47" s="257">
        <f>+F46/F$5</f>
        <v>-0.21828254847645429</v>
      </c>
      <c r="G47" s="176">
        <f>+G46/G$5</f>
        <v>22061.111111111113</v>
      </c>
      <c r="H47" s="258"/>
      <c r="I47" s="259"/>
      <c r="J47" s="257">
        <f>+J46/J$5</f>
        <v>9691.3279999999995</v>
      </c>
      <c r="K47" s="176" t="e">
        <f>+K46/K$5</f>
        <v>#DIV/0!</v>
      </c>
      <c r="L47" s="258"/>
      <c r="M47" s="259"/>
      <c r="N47" s="257"/>
      <c r="O47" s="176"/>
      <c r="P47" s="258"/>
      <c r="Q47" s="259"/>
      <c r="R47" s="257" t="e">
        <f>+R46/R$5</f>
        <v>#DIV/0!</v>
      </c>
      <c r="S47" s="176" t="e">
        <f>+S46/S$5</f>
        <v>#DIV/0!</v>
      </c>
      <c r="T47" s="258"/>
    </row>
    <row r="48" spans="1:26" s="248" customFormat="1" ht="14.25" hidden="1">
      <c r="A48" s="109" t="s">
        <v>99</v>
      </c>
      <c r="B48" s="256">
        <v>132</v>
      </c>
      <c r="C48" s="153">
        <v>41</v>
      </c>
      <c r="D48" s="120"/>
      <c r="E48" s="176"/>
      <c r="F48" s="256">
        <v>82</v>
      </c>
      <c r="G48" s="153">
        <v>57</v>
      </c>
      <c r="H48" s="120"/>
      <c r="I48" s="176"/>
      <c r="J48" s="256">
        <v>0</v>
      </c>
      <c r="K48" s="153">
        <v>1</v>
      </c>
      <c r="L48" s="120"/>
      <c r="M48" s="176"/>
      <c r="N48" s="256">
        <v>-56</v>
      </c>
      <c r="O48" s="153">
        <v>3</v>
      </c>
      <c r="P48" s="120"/>
      <c r="Q48" s="176"/>
      <c r="R48" s="256">
        <f t="shared" ref="R48:S50" si="1">+B48+F48+J48+N48</f>
        <v>158</v>
      </c>
      <c r="S48" s="153">
        <f t="shared" si="1"/>
        <v>102</v>
      </c>
      <c r="T48" s="120"/>
    </row>
    <row r="49" spans="1:20" s="248" customFormat="1" ht="14.25" hidden="1">
      <c r="A49" s="109" t="s">
        <v>74</v>
      </c>
      <c r="B49" s="256">
        <v>150</v>
      </c>
      <c r="C49" s="153">
        <v>71</v>
      </c>
      <c r="D49" s="120"/>
      <c r="E49" s="176"/>
      <c r="F49" s="256">
        <v>0</v>
      </c>
      <c r="G49" s="114">
        <v>0</v>
      </c>
      <c r="H49" s="120"/>
      <c r="I49" s="176"/>
      <c r="J49" s="256">
        <v>-1</v>
      </c>
      <c r="K49" s="114">
        <v>-1</v>
      </c>
      <c r="L49" s="120"/>
      <c r="M49" s="176"/>
      <c r="N49" s="256">
        <v>0</v>
      </c>
      <c r="O49" s="114">
        <v>0</v>
      </c>
      <c r="P49" s="120"/>
      <c r="Q49" s="176"/>
      <c r="R49" s="256">
        <f t="shared" si="1"/>
        <v>149</v>
      </c>
      <c r="S49" s="153">
        <f t="shared" si="1"/>
        <v>70</v>
      </c>
      <c r="T49" s="120"/>
    </row>
    <row r="50" spans="1:20" s="248" customFormat="1" ht="14.25" hidden="1">
      <c r="A50" s="109" t="s">
        <v>75</v>
      </c>
      <c r="B50" s="256">
        <v>-52</v>
      </c>
      <c r="C50" s="153">
        <v>-54</v>
      </c>
      <c r="D50" s="120"/>
      <c r="E50" s="176"/>
      <c r="F50" s="256">
        <v>-6</v>
      </c>
      <c r="G50" s="153">
        <v>-11</v>
      </c>
      <c r="H50" s="120"/>
      <c r="I50" s="176"/>
      <c r="J50" s="256">
        <v>0</v>
      </c>
      <c r="K50" s="265">
        <v>0</v>
      </c>
      <c r="L50" s="120"/>
      <c r="M50" s="176"/>
      <c r="N50" s="256">
        <v>0</v>
      </c>
      <c r="O50" s="265">
        <v>0</v>
      </c>
      <c r="P50" s="120"/>
      <c r="Q50" s="176"/>
      <c r="R50" s="256">
        <f t="shared" si="1"/>
        <v>-58</v>
      </c>
      <c r="S50" s="153">
        <f t="shared" si="1"/>
        <v>-65</v>
      </c>
      <c r="T50" s="120"/>
    </row>
    <row r="51" spans="1:20" s="248" customFormat="1" ht="15" hidden="1">
      <c r="A51" s="266" t="s">
        <v>76</v>
      </c>
      <c r="B51" s="253">
        <f>+B42+B44+B46+B48+B49+B50</f>
        <v>4572</v>
      </c>
      <c r="C51" s="181">
        <f>+C42+C44+C46+C48+C49+C50</f>
        <v>5019</v>
      </c>
      <c r="D51" s="254">
        <f>IF(C51=0,0,(B51-C51)/C51)</f>
        <v>-8.9061566049013746E-2</v>
      </c>
      <c r="E51" s="255"/>
      <c r="F51" s="253">
        <f>+F42+F44+F46+F48+F49+F50</f>
        <v>820</v>
      </c>
      <c r="G51" s="181">
        <f>+G42+G44+G46+G48+G49+G50</f>
        <v>782</v>
      </c>
      <c r="H51" s="254">
        <f>IF(G51=0,0,(F51-G51)/G51)</f>
        <v>4.859335038363171E-2</v>
      </c>
      <c r="I51" s="255"/>
      <c r="J51" s="253">
        <f>+J42+J44+J46+J48+J49+J50</f>
        <v>258</v>
      </c>
      <c r="K51" s="181">
        <f>+K42+K44+K46+K48+K49+K50</f>
        <v>424</v>
      </c>
      <c r="L51" s="254">
        <f>IF(K51=0,0,(J51-K51)/K51)</f>
        <v>-0.39150943396226418</v>
      </c>
      <c r="M51" s="255"/>
      <c r="N51" s="253">
        <f>+N42+N44+N46+N48+N49+N50</f>
        <v>-1524</v>
      </c>
      <c r="O51" s="181">
        <f>+O42+O44+O46+O48+O49+O50</f>
        <v>-1491</v>
      </c>
      <c r="P51" s="254">
        <f>IF(O51=0,0,(N51-O51)/O51)</f>
        <v>2.2132796780684104E-2</v>
      </c>
      <c r="Q51" s="255"/>
      <c r="R51" s="253">
        <f>+R42+R44+R46+R48+R49+R50</f>
        <v>4126</v>
      </c>
      <c r="S51" s="181">
        <f>+S42+S44+S46+S48+S49+S50</f>
        <v>4734</v>
      </c>
      <c r="T51" s="254">
        <f>IF(S51=0,0,(R51-S51)/S51)</f>
        <v>-0.12843261512463033</v>
      </c>
    </row>
    <row r="52" spans="1:20" s="248" customFormat="1" ht="14.25" hidden="1">
      <c r="A52" s="267" t="s">
        <v>70</v>
      </c>
      <c r="B52" s="268">
        <f>+B51/B$5</f>
        <v>0.24835678200880004</v>
      </c>
      <c r="C52" s="152">
        <f>+C51/C$5</f>
        <v>0.26340925789860398</v>
      </c>
      <c r="D52" s="263"/>
      <c r="E52" s="264"/>
      <c r="F52" s="268">
        <f>+F51/F$5</f>
        <v>0.22714681440443213</v>
      </c>
      <c r="G52" s="152">
        <f>+G51/G$5</f>
        <v>-19604.305555555555</v>
      </c>
      <c r="H52" s="263"/>
      <c r="I52" s="264"/>
      <c r="J52" s="268">
        <f>+J51/J$5</f>
        <v>-7669.8240000000005</v>
      </c>
      <c r="K52" s="152" t="e">
        <f>+K51/K$5</f>
        <v>#DIV/0!</v>
      </c>
      <c r="L52" s="263"/>
      <c r="M52" s="264"/>
      <c r="N52" s="268"/>
      <c r="O52" s="152"/>
      <c r="P52" s="263"/>
      <c r="Q52" s="264"/>
      <c r="R52" s="268" t="e">
        <f>+R51/R$5</f>
        <v>#DIV/0!</v>
      </c>
      <c r="S52" s="152" t="e">
        <f>+S51/S$5</f>
        <v>#DIV/0!</v>
      </c>
      <c r="T52" s="263"/>
    </row>
    <row r="53" spans="1:20" s="248" customFormat="1" ht="14.25" hidden="1">
      <c r="A53" s="109"/>
      <c r="B53" s="153"/>
      <c r="C53" s="153"/>
      <c r="D53" s="154"/>
      <c r="E53" s="153"/>
      <c r="F53" s="153"/>
      <c r="G53" s="153"/>
      <c r="H53" s="154"/>
      <c r="I53" s="153"/>
      <c r="J53" s="153"/>
      <c r="K53" s="153"/>
      <c r="L53" s="154"/>
      <c r="M53" s="153"/>
      <c r="N53" s="153"/>
      <c r="O53" s="153"/>
      <c r="P53" s="154"/>
      <c r="Q53" s="153"/>
      <c r="R53" s="153"/>
      <c r="S53" s="153"/>
      <c r="T53" s="154"/>
    </row>
    <row r="54" spans="1:20" s="248" customFormat="1" ht="15" hidden="1" customHeight="1">
      <c r="A54" s="157"/>
      <c r="B54" s="158"/>
      <c r="C54" s="159"/>
      <c r="D54" s="160"/>
      <c r="E54" s="159"/>
      <c r="F54" s="158"/>
      <c r="G54" s="159"/>
      <c r="H54" s="160"/>
      <c r="I54" s="159"/>
      <c r="J54" s="158"/>
      <c r="K54" s="269"/>
      <c r="L54" s="162"/>
      <c r="M54" s="162"/>
      <c r="N54" s="163" t="s">
        <v>77</v>
      </c>
      <c r="O54" s="163"/>
      <c r="P54" s="163"/>
      <c r="Q54" s="269"/>
      <c r="R54" s="270">
        <f>-203+98</f>
        <v>-105</v>
      </c>
      <c r="S54" s="165">
        <v>-123</v>
      </c>
      <c r="T54" s="166"/>
    </row>
    <row r="55" spans="1:20" s="248" customFormat="1" ht="15" hidden="1" customHeight="1">
      <c r="A55" s="157"/>
      <c r="B55" s="158"/>
      <c r="C55" s="159"/>
      <c r="D55" s="160"/>
      <c r="E55" s="159"/>
      <c r="F55" s="158"/>
      <c r="G55" s="159"/>
      <c r="H55" s="160"/>
      <c r="I55" s="159"/>
      <c r="J55" s="158"/>
      <c r="K55" s="269"/>
      <c r="L55" s="162"/>
      <c r="M55" s="162"/>
      <c r="N55" s="163" t="s">
        <v>78</v>
      </c>
      <c r="O55" s="163"/>
      <c r="P55" s="163"/>
      <c r="Q55" s="269"/>
      <c r="R55" s="270">
        <v>-865</v>
      </c>
      <c r="S55" s="165">
        <v>-1129</v>
      </c>
      <c r="T55" s="166"/>
    </row>
    <row r="56" spans="1:20" s="248" customFormat="1" ht="14.25" hidden="1">
      <c r="A56" s="169"/>
      <c r="B56" s="170"/>
      <c r="C56" s="159"/>
      <c r="D56" s="160"/>
      <c r="E56" s="159"/>
      <c r="F56" s="170"/>
      <c r="G56" s="159"/>
      <c r="H56" s="160"/>
      <c r="I56" s="159"/>
      <c r="J56" s="170"/>
      <c r="K56" s="269"/>
      <c r="L56" s="115"/>
      <c r="M56" s="115"/>
      <c r="N56" s="171" t="s">
        <v>79</v>
      </c>
      <c r="O56" s="171"/>
      <c r="P56" s="171"/>
      <c r="Q56" s="269"/>
      <c r="R56" s="271">
        <f>-R55/(R51-R49-R50+R54)</f>
        <v>0.22010178117048346</v>
      </c>
      <c r="S56" s="272">
        <f>-S55/(S51-S49-S50+S54)</f>
        <v>0.24511506730351715</v>
      </c>
      <c r="T56" s="166"/>
    </row>
    <row r="57" spans="1:20" s="248" customFormat="1" ht="15" hidden="1" customHeight="1">
      <c r="A57" s="158"/>
      <c r="B57" s="176"/>
      <c r="C57" s="158"/>
      <c r="D57" s="177"/>
      <c r="E57" s="158"/>
      <c r="F57" s="176"/>
      <c r="G57" s="158"/>
      <c r="H57" s="177"/>
      <c r="I57" s="158"/>
      <c r="J57" s="158"/>
      <c r="K57" s="273"/>
      <c r="L57" s="162"/>
      <c r="M57" s="162"/>
      <c r="N57" s="179" t="s">
        <v>3</v>
      </c>
      <c r="O57" s="179"/>
      <c r="P57" s="179"/>
      <c r="Q57" s="273"/>
      <c r="R57" s="181">
        <f>+R51+R54+R55</f>
        <v>3156</v>
      </c>
      <c r="S57" s="181">
        <f>+S51+S54+S55</f>
        <v>3482</v>
      </c>
      <c r="T57" s="254">
        <f>+(R57-S57)/S57</f>
        <v>-9.3624353819643888E-2</v>
      </c>
    </row>
    <row r="58" spans="1:20" s="248" customFormat="1" ht="15" hidden="1" customHeight="1">
      <c r="A58" s="184"/>
      <c r="B58" s="158"/>
      <c r="C58" s="158"/>
      <c r="D58" s="177"/>
      <c r="E58" s="158"/>
      <c r="F58" s="158"/>
      <c r="G58" s="158"/>
      <c r="H58" s="177"/>
      <c r="I58" s="158"/>
      <c r="J58" s="158"/>
      <c r="K58" s="273"/>
      <c r="L58" s="130"/>
      <c r="M58" s="130"/>
      <c r="N58" s="185" t="s">
        <v>70</v>
      </c>
      <c r="O58" s="185"/>
      <c r="P58" s="185"/>
      <c r="Q58" s="273"/>
      <c r="R58" s="268" t="e">
        <f>+R57/R$5</f>
        <v>#DIV/0!</v>
      </c>
      <c r="S58" s="264" t="e">
        <f>+S57/S$5</f>
        <v>#DIV/0!</v>
      </c>
      <c r="T58" s="188"/>
    </row>
    <row r="59" spans="1:20" s="248" customFormat="1" ht="15" hidden="1">
      <c r="A59" s="184"/>
      <c r="B59" s="158"/>
      <c r="C59" s="158"/>
      <c r="D59" s="177"/>
      <c r="E59" s="158"/>
      <c r="F59" s="158"/>
      <c r="G59" s="158"/>
      <c r="H59" s="177"/>
      <c r="I59" s="158"/>
      <c r="J59" s="158"/>
      <c r="K59" s="274"/>
      <c r="L59" s="275"/>
      <c r="M59" s="275"/>
      <c r="N59" s="276"/>
      <c r="O59" s="277"/>
      <c r="P59" s="277"/>
      <c r="Q59" s="275"/>
      <c r="R59" s="275"/>
      <c r="S59" s="275"/>
      <c r="T59" s="278"/>
    </row>
    <row r="60" spans="1:20" ht="15" hidden="1" customHeight="1">
      <c r="A60" s="192"/>
      <c r="B60" s="192"/>
      <c r="C60" s="192"/>
      <c r="D60" s="193"/>
      <c r="E60" s="192"/>
      <c r="F60" s="192"/>
      <c r="G60" s="192"/>
      <c r="H60" s="193"/>
      <c r="I60" s="192"/>
      <c r="J60" s="192"/>
      <c r="K60" s="279"/>
      <c r="L60" s="162"/>
      <c r="M60" s="162"/>
      <c r="N60" s="280" t="s">
        <v>100</v>
      </c>
      <c r="O60" s="280"/>
      <c r="P60" s="280"/>
      <c r="Q60" s="279"/>
      <c r="R60" s="196">
        <v>2.5299999999999998</v>
      </c>
      <c r="S60" s="281">
        <v>2.76</v>
      </c>
      <c r="T60" s="282">
        <f>+(R60-S60)/S60</f>
        <v>-8.3333333333333329E-2</v>
      </c>
    </row>
  </sheetData>
  <mergeCells count="32">
    <mergeCell ref="N55:P55"/>
    <mergeCell ref="N56:P56"/>
    <mergeCell ref="N57:P57"/>
    <mergeCell ref="N58:P58"/>
    <mergeCell ref="N60:P60"/>
    <mergeCell ref="A2:P2"/>
    <mergeCell ref="B36:D36"/>
    <mergeCell ref="F36:H36"/>
    <mergeCell ref="J36:L36"/>
    <mergeCell ref="N36:O36"/>
    <mergeCell ref="R36:T36"/>
    <mergeCell ref="N54:P54"/>
    <mergeCell ref="A33:P33"/>
    <mergeCell ref="B35:D35"/>
    <mergeCell ref="F35:H35"/>
    <mergeCell ref="J35:L35"/>
    <mergeCell ref="N35:O35"/>
    <mergeCell ref="R35:T35"/>
    <mergeCell ref="A29:O29"/>
    <mergeCell ref="A30:O30"/>
    <mergeCell ref="A31:P31"/>
    <mergeCell ref="A32:P32"/>
    <mergeCell ref="K24:M24"/>
    <mergeCell ref="K25:M25"/>
    <mergeCell ref="K21:M21"/>
    <mergeCell ref="K22:M22"/>
    <mergeCell ref="A1:P1"/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47"/>
  <sheetViews>
    <sheetView showGridLines="0" topLeftCell="A10" zoomScaleNormal="100" workbookViewId="0">
      <selection activeCell="A41" sqref="A41"/>
    </sheetView>
  </sheetViews>
  <sheetFormatPr baseColWidth="10" defaultColWidth="11.42578125" defaultRowHeight="12.75"/>
  <cols>
    <col min="1" max="1" width="102.140625" style="15" bestFit="1" customWidth="1"/>
    <col min="2" max="4" width="14.28515625" style="30" customWidth="1"/>
    <col min="5" max="5" width="21.28515625" style="30" customWidth="1"/>
    <col min="6" max="16384" width="11.42578125" style="15"/>
  </cols>
  <sheetData>
    <row r="1" spans="1:6" ht="36.950000000000003" customHeight="1">
      <c r="A1" s="1" t="s">
        <v>108</v>
      </c>
      <c r="B1" s="2"/>
      <c r="C1" s="2"/>
      <c r="D1" s="2"/>
      <c r="E1" s="2"/>
      <c r="F1" s="1"/>
    </row>
    <row r="2" spans="1:6" ht="11.1" customHeight="1">
      <c r="A2" s="16"/>
      <c r="B2" s="17"/>
      <c r="C2" s="17"/>
      <c r="D2" s="18"/>
      <c r="E2" s="19"/>
    </row>
    <row r="3" spans="1:6" ht="20.25" customHeight="1">
      <c r="A3" s="20" t="s">
        <v>0</v>
      </c>
      <c r="B3" s="284" t="s">
        <v>33</v>
      </c>
      <c r="C3" s="285" t="s">
        <v>103</v>
      </c>
      <c r="D3" s="284" t="s">
        <v>34</v>
      </c>
      <c r="E3" s="285" t="s">
        <v>104</v>
      </c>
    </row>
    <row r="4" spans="1:6" ht="13.5" customHeight="1">
      <c r="A4" s="21"/>
      <c r="B4" s="284"/>
      <c r="C4" s="285"/>
      <c r="D4" s="284"/>
      <c r="E4" s="285"/>
    </row>
    <row r="5" spans="1:6" s="23" customFormat="1" ht="17.25" customHeight="1">
      <c r="A5" s="22" t="s">
        <v>2</v>
      </c>
      <c r="B5" s="286">
        <v>9392</v>
      </c>
      <c r="C5" s="287">
        <v>9056</v>
      </c>
      <c r="D5" s="286">
        <v>25466</v>
      </c>
      <c r="E5" s="287">
        <v>26380</v>
      </c>
    </row>
    <row r="6" spans="1:6" s="23" customFormat="1" ht="17.25" customHeight="1">
      <c r="A6" s="288" t="s">
        <v>4</v>
      </c>
      <c r="B6" s="289">
        <v>352</v>
      </c>
      <c r="C6" s="290">
        <v>340</v>
      </c>
      <c r="D6" s="289">
        <v>885</v>
      </c>
      <c r="E6" s="290">
        <v>859</v>
      </c>
    </row>
    <row r="7" spans="1:6" s="23" customFormat="1" ht="17.25" customHeight="1">
      <c r="A7" s="288" t="s">
        <v>5</v>
      </c>
      <c r="B7" s="289">
        <v>-3032</v>
      </c>
      <c r="C7" s="290">
        <v>-2853</v>
      </c>
      <c r="D7" s="289">
        <v>-8297</v>
      </c>
      <c r="E7" s="290">
        <v>-8524</v>
      </c>
    </row>
    <row r="8" spans="1:6" s="23" customFormat="1" ht="17.25" customHeight="1">
      <c r="A8" s="22" t="s">
        <v>6</v>
      </c>
      <c r="B8" s="286">
        <f>+SUM(B5:B7)</f>
        <v>6712</v>
      </c>
      <c r="C8" s="291">
        <f>+SUM(C5:C7)</f>
        <v>6543</v>
      </c>
      <c r="D8" s="286">
        <f>+SUM(D5:D7)</f>
        <v>18054</v>
      </c>
      <c r="E8" s="291">
        <f>+SUM(E5:E7)</f>
        <v>18715</v>
      </c>
    </row>
    <row r="9" spans="1:6" s="23" customFormat="1" ht="17.25" customHeight="1">
      <c r="A9" s="288" t="s">
        <v>7</v>
      </c>
      <c r="B9" s="289">
        <v>-1461</v>
      </c>
      <c r="C9" s="290">
        <v>-1341</v>
      </c>
      <c r="D9" s="289">
        <v>-4216</v>
      </c>
      <c r="E9" s="290">
        <v>-4008</v>
      </c>
    </row>
    <row r="10" spans="1:6" s="23" customFormat="1" ht="17.25" customHeight="1">
      <c r="A10" s="288" t="s">
        <v>8</v>
      </c>
      <c r="B10" s="289">
        <v>-2310</v>
      </c>
      <c r="C10" s="290">
        <v>-2319</v>
      </c>
      <c r="D10" s="289">
        <v>-7129</v>
      </c>
      <c r="E10" s="290">
        <v>-7373</v>
      </c>
    </row>
    <row r="11" spans="1:6" s="23" customFormat="1" ht="17.25" customHeight="1">
      <c r="A11" s="288" t="s">
        <v>9</v>
      </c>
      <c r="B11" s="289">
        <v>78</v>
      </c>
      <c r="C11" s="290">
        <v>54</v>
      </c>
      <c r="D11" s="289">
        <v>401</v>
      </c>
      <c r="E11" s="290">
        <v>227</v>
      </c>
    </row>
    <row r="12" spans="1:6" s="23" customFormat="1" ht="17.25" customHeight="1">
      <c r="A12" s="288" t="s">
        <v>10</v>
      </c>
      <c r="B12" s="289">
        <v>-152</v>
      </c>
      <c r="C12" s="290">
        <v>-38</v>
      </c>
      <c r="D12" s="289">
        <v>-317</v>
      </c>
      <c r="E12" s="290">
        <v>-109</v>
      </c>
    </row>
    <row r="13" spans="1:6" s="23" customFormat="1" ht="17.25" customHeight="1">
      <c r="A13" s="288" t="s">
        <v>11</v>
      </c>
      <c r="B13" s="289">
        <v>-537</v>
      </c>
      <c r="C13" s="290">
        <v>-434</v>
      </c>
      <c r="D13" s="289">
        <v>-1536</v>
      </c>
      <c r="E13" s="290">
        <v>-1424</v>
      </c>
    </row>
    <row r="14" spans="1:6" s="23" customFormat="1" ht="17.25" customHeight="1">
      <c r="A14" s="288" t="s">
        <v>12</v>
      </c>
      <c r="B14" s="289">
        <v>-191</v>
      </c>
      <c r="C14" s="290">
        <v>-19</v>
      </c>
      <c r="D14" s="289">
        <v>-292</v>
      </c>
      <c r="E14" s="290">
        <v>-31</v>
      </c>
    </row>
    <row r="15" spans="1:6" s="23" customFormat="1" ht="17.25" customHeight="1">
      <c r="A15" s="288" t="s">
        <v>24</v>
      </c>
      <c r="B15" s="289">
        <v>107</v>
      </c>
      <c r="C15" s="290">
        <v>-74</v>
      </c>
      <c r="D15" s="289">
        <v>117</v>
      </c>
      <c r="E15" s="290">
        <v>-174</v>
      </c>
    </row>
    <row r="16" spans="1:6" s="23" customFormat="1" ht="17.25" customHeight="1">
      <c r="A16" s="288" t="s">
        <v>21</v>
      </c>
      <c r="B16" s="289">
        <v>-108</v>
      </c>
      <c r="C16" s="290">
        <v>-249</v>
      </c>
      <c r="D16" s="289">
        <v>-715</v>
      </c>
      <c r="E16" s="290">
        <v>-613</v>
      </c>
    </row>
    <row r="17" spans="1:6" s="23" customFormat="1" ht="17.25" customHeight="1">
      <c r="A17" s="288" t="s">
        <v>23</v>
      </c>
      <c r="B17" s="289">
        <v>576</v>
      </c>
      <c r="C17" s="290">
        <v>-147</v>
      </c>
      <c r="D17" s="289">
        <v>509</v>
      </c>
      <c r="E17" s="290">
        <v>-154</v>
      </c>
    </row>
    <row r="18" spans="1:6" s="23" customFormat="1" ht="17.25" customHeight="1">
      <c r="A18" s="22" t="s">
        <v>13</v>
      </c>
      <c r="B18" s="286">
        <f>SUM(B8:B17)</f>
        <v>2714</v>
      </c>
      <c r="C18" s="291">
        <f>SUM(C8:C17)</f>
        <v>1976</v>
      </c>
      <c r="D18" s="286">
        <f>SUM(D8:D17)</f>
        <v>4876</v>
      </c>
      <c r="E18" s="291">
        <f>SUM(E8:E17)</f>
        <v>5056</v>
      </c>
    </row>
    <row r="19" spans="1:6" s="23" customFormat="1" ht="17.25" customHeight="1">
      <c r="A19" s="288" t="s">
        <v>20</v>
      </c>
      <c r="B19" s="292">
        <v>-130</v>
      </c>
      <c r="C19" s="290">
        <v>-103</v>
      </c>
      <c r="D19" s="292">
        <v>-332</v>
      </c>
      <c r="E19" s="290">
        <v>-321</v>
      </c>
    </row>
    <row r="20" spans="1:6" ht="17.25" customHeight="1">
      <c r="A20" s="288" t="s">
        <v>14</v>
      </c>
      <c r="B20" s="292">
        <v>24</v>
      </c>
      <c r="C20" s="290">
        <v>26</v>
      </c>
      <c r="D20" s="292">
        <v>121</v>
      </c>
      <c r="E20" s="290">
        <v>121</v>
      </c>
      <c r="F20" s="23"/>
    </row>
    <row r="21" spans="1:6" s="23" customFormat="1" ht="17.25" customHeight="1">
      <c r="A21" s="24" t="s">
        <v>15</v>
      </c>
      <c r="B21" s="286">
        <f>SUM(B18:B20)</f>
        <v>2608</v>
      </c>
      <c r="C21" s="291">
        <f>SUM(C18:C20)</f>
        <v>1899</v>
      </c>
      <c r="D21" s="286">
        <f>SUM(D18:D20)</f>
        <v>4665</v>
      </c>
      <c r="E21" s="291">
        <f>SUM(E18:E20)</f>
        <v>4856</v>
      </c>
      <c r="F21" s="15"/>
    </row>
    <row r="22" spans="1:6" s="23" customFormat="1" ht="17.25" customHeight="1">
      <c r="A22" s="288" t="s">
        <v>16</v>
      </c>
      <c r="B22" s="289">
        <v>-427</v>
      </c>
      <c r="C22" s="293">
        <v>-411</v>
      </c>
      <c r="D22" s="289">
        <v>-724</v>
      </c>
      <c r="E22" s="293">
        <v>-1023</v>
      </c>
    </row>
    <row r="23" spans="1:6" s="23" customFormat="1" ht="17.25" customHeight="1">
      <c r="A23" s="288" t="s">
        <v>25</v>
      </c>
      <c r="B23" s="289">
        <v>123</v>
      </c>
      <c r="C23" s="293">
        <v>37</v>
      </c>
      <c r="D23" s="289">
        <v>198</v>
      </c>
      <c r="E23" s="293">
        <v>64</v>
      </c>
    </row>
    <row r="24" spans="1:6" s="23" customFormat="1" ht="15">
      <c r="A24" s="25" t="s">
        <v>27</v>
      </c>
      <c r="B24" s="294">
        <f>SUM(B21:B23)</f>
        <v>2304</v>
      </c>
      <c r="C24" s="291">
        <f>SUM(C21:C23)</f>
        <v>1525</v>
      </c>
      <c r="D24" s="294">
        <f>SUM(D21:D23)</f>
        <v>4139</v>
      </c>
      <c r="E24" s="291">
        <f>SUM(E21:E23)</f>
        <v>3897</v>
      </c>
    </row>
    <row r="25" spans="1:6" s="23" customFormat="1" ht="17.25" customHeight="1">
      <c r="A25" s="288" t="s">
        <v>105</v>
      </c>
      <c r="B25" s="289">
        <v>-4</v>
      </c>
      <c r="C25" s="290">
        <v>63</v>
      </c>
      <c r="D25" s="289">
        <v>-4</v>
      </c>
      <c r="E25" s="290">
        <v>4484</v>
      </c>
    </row>
    <row r="26" spans="1:6" s="23" customFormat="1" ht="17.25" customHeight="1">
      <c r="A26" s="25" t="s">
        <v>26</v>
      </c>
      <c r="B26" s="295">
        <f>+B24+B25</f>
        <v>2300</v>
      </c>
      <c r="C26" s="291">
        <f>+C24+C25</f>
        <v>1588</v>
      </c>
      <c r="D26" s="295">
        <f>+D24+D25</f>
        <v>4135</v>
      </c>
      <c r="E26" s="291">
        <f>+E24+E25</f>
        <v>8381</v>
      </c>
    </row>
    <row r="27" spans="1:6" s="23" customFormat="1" ht="17.25" customHeight="1">
      <c r="A27" s="288" t="s">
        <v>17</v>
      </c>
      <c r="B27" s="296">
        <v>26</v>
      </c>
      <c r="C27" s="290">
        <v>27</v>
      </c>
      <c r="D27" s="296">
        <v>83</v>
      </c>
      <c r="E27" s="290">
        <v>91</v>
      </c>
    </row>
    <row r="28" spans="1:6" s="23" customFormat="1" ht="17.25" customHeight="1">
      <c r="A28" s="25" t="s">
        <v>19</v>
      </c>
      <c r="B28" s="295">
        <f>+B26-B27</f>
        <v>2274</v>
      </c>
      <c r="C28" s="291">
        <f>+C26-C27</f>
        <v>1561</v>
      </c>
      <c r="D28" s="295">
        <f>+D26-D27</f>
        <v>4052</v>
      </c>
      <c r="E28" s="291">
        <f>+E26-E27</f>
        <v>8290</v>
      </c>
      <c r="F28" s="26"/>
    </row>
    <row r="29" spans="1:6" s="23" customFormat="1" ht="17.25" customHeight="1">
      <c r="A29" s="288" t="s">
        <v>18</v>
      </c>
      <c r="B29" s="297">
        <v>1247.0999999999999</v>
      </c>
      <c r="C29" s="298">
        <v>1254.3</v>
      </c>
      <c r="D29" s="297">
        <v>1247.5999999999999</v>
      </c>
      <c r="E29" s="298">
        <v>1258.3</v>
      </c>
    </row>
    <row r="30" spans="1:6" s="23" customFormat="1" ht="27.75" customHeight="1">
      <c r="A30" s="27" t="s">
        <v>28</v>
      </c>
      <c r="B30" s="299">
        <f>+(B24-B27)/B29</f>
        <v>1.8266377996952932</v>
      </c>
      <c r="C30" s="299">
        <f>+(C24-C27)/C29</f>
        <v>1.1942916367695129</v>
      </c>
      <c r="D30" s="300">
        <f>+(D24-D27)/D29</f>
        <v>3.2510420006412315</v>
      </c>
      <c r="E30" s="299">
        <f>+(E24-E27)/E29</f>
        <v>3.0247158865135502</v>
      </c>
      <c r="F30" s="28"/>
    </row>
    <row r="31" spans="1:6" ht="15" customHeight="1">
      <c r="A31" s="29" t="s">
        <v>22</v>
      </c>
      <c r="B31" s="299">
        <f>+B28/B29</f>
        <v>1.8234303584315614</v>
      </c>
      <c r="C31" s="299">
        <f>+C28/C29</f>
        <v>1.2445188551383242</v>
      </c>
      <c r="D31" s="300">
        <f>+D28/D29</f>
        <v>3.2478358448220588</v>
      </c>
      <c r="E31" s="299">
        <f>+E28/E29</f>
        <v>6.5882539934832716</v>
      </c>
      <c r="F31" s="28"/>
    </row>
    <row r="32" spans="1:6" s="31" customFormat="1" ht="6" customHeight="1">
      <c r="A32" s="301"/>
      <c r="B32" s="301"/>
      <c r="C32" s="301"/>
      <c r="D32" s="302"/>
      <c r="E32" s="302"/>
      <c r="F32" s="15"/>
    </row>
    <row r="33" spans="1:20" s="73" customFormat="1" ht="18.75" customHeight="1">
      <c r="A33" s="303" t="s">
        <v>106</v>
      </c>
      <c r="B33" s="303"/>
      <c r="C33" s="303"/>
      <c r="D33" s="303"/>
      <c r="E33" s="30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32.25" customHeight="1">
      <c r="A34" s="304" t="s">
        <v>107</v>
      </c>
      <c r="B34" s="304"/>
      <c r="C34" s="304"/>
      <c r="D34" s="304"/>
      <c r="E34" s="304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s="31" customFormat="1">
      <c r="A35" s="75"/>
      <c r="B35" s="75"/>
      <c r="C35" s="75"/>
      <c r="D35" s="75"/>
      <c r="E35" s="75"/>
      <c r="F35" s="15"/>
    </row>
    <row r="36" spans="1:20">
      <c r="A36" s="33"/>
      <c r="B36" s="34"/>
      <c r="C36" s="34"/>
      <c r="D36" s="32"/>
      <c r="E36" s="32"/>
      <c r="F36" s="31"/>
    </row>
    <row r="37" spans="1:20">
      <c r="D37" s="35"/>
      <c r="E37" s="35"/>
    </row>
    <row r="38" spans="1:20">
      <c r="D38" s="35"/>
      <c r="E38" s="35"/>
    </row>
    <row r="47" spans="1:20" ht="13.5">
      <c r="A47" s="36"/>
      <c r="B47" s="37"/>
      <c r="C47" s="37"/>
    </row>
  </sheetData>
  <mergeCells count="6">
    <mergeCell ref="A35:E35"/>
    <mergeCell ref="E3:E4"/>
    <mergeCell ref="D3:D4"/>
    <mergeCell ref="B3:B4"/>
    <mergeCell ref="C3:C4"/>
    <mergeCell ref="A34:E34"/>
  </mergeCells>
  <pageMargins left="0.7" right="0.7" top="0.75" bottom="0.75" header="0.3" footer="0.3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30"/>
  <sheetViews>
    <sheetView showGridLines="0" topLeftCell="A13" workbookViewId="0">
      <selection activeCell="K20" sqref="K20"/>
    </sheetView>
  </sheetViews>
  <sheetFormatPr baseColWidth="10" defaultColWidth="11.42578125" defaultRowHeight="12.75"/>
  <cols>
    <col min="1" max="1" width="76.7109375" style="8" customWidth="1"/>
    <col min="2" max="2" width="11.85546875" style="8" customWidth="1"/>
    <col min="3" max="3" width="2.5703125" style="8" bestFit="1" customWidth="1"/>
    <col min="4" max="4" width="11.85546875" style="8" customWidth="1"/>
    <col min="5" max="5" width="2.5703125" style="8" bestFit="1" customWidth="1"/>
    <col min="6" max="6" width="11.85546875" style="8" customWidth="1"/>
    <col min="7" max="7" width="2.42578125" style="8" customWidth="1"/>
    <col min="8" max="16384" width="11.42578125" style="8"/>
  </cols>
  <sheetData>
    <row r="1" spans="1:8" s="38" customFormat="1" ht="36.950000000000003" customHeight="1">
      <c r="A1" s="77" t="s">
        <v>48</v>
      </c>
      <c r="B1" s="77"/>
      <c r="C1" s="77"/>
      <c r="D1" s="77"/>
      <c r="E1" s="77"/>
      <c r="F1" s="77"/>
      <c r="H1" s="39"/>
    </row>
    <row r="2" spans="1:8" s="38" customFormat="1" ht="11.1" customHeight="1">
      <c r="A2" s="40"/>
      <c r="B2" s="41"/>
      <c r="C2" s="41"/>
      <c r="D2" s="3"/>
      <c r="E2" s="41"/>
      <c r="F2" s="3"/>
      <c r="H2" s="39"/>
    </row>
    <row r="3" spans="1:8" s="4" customFormat="1" ht="15">
      <c r="A3" s="42" t="s">
        <v>0</v>
      </c>
      <c r="B3" s="43" t="s">
        <v>33</v>
      </c>
      <c r="C3" s="44"/>
      <c r="D3" s="43" t="s">
        <v>47</v>
      </c>
      <c r="E3" s="44"/>
      <c r="F3" s="45" t="s">
        <v>1</v>
      </c>
    </row>
    <row r="4" spans="1:8" s="6" customFormat="1" ht="26.1" customHeight="1">
      <c r="A4" s="46" t="s">
        <v>19</v>
      </c>
      <c r="B4" s="47">
        <f>+B22-SUM(B18:B21)-SUM(B5:B12)</f>
        <v>2274</v>
      </c>
      <c r="C4" s="48"/>
      <c r="D4" s="48">
        <f>+D22-SUM(D18:D21)-SUM(D5:D12)</f>
        <v>1561</v>
      </c>
      <c r="E4" s="49"/>
      <c r="F4" s="50">
        <v>0.45700000000000002</v>
      </c>
      <c r="G4" s="5"/>
      <c r="H4" s="51"/>
    </row>
    <row r="5" spans="1:8" ht="21.95" customHeight="1">
      <c r="A5" s="52" t="s">
        <v>39</v>
      </c>
      <c r="B5" s="53">
        <v>537</v>
      </c>
      <c r="C5" s="54"/>
      <c r="D5" s="54">
        <v>434</v>
      </c>
      <c r="E5" s="55"/>
      <c r="F5" s="56"/>
      <c r="G5" s="7"/>
    </row>
    <row r="6" spans="1:8" ht="21.95" customHeight="1">
      <c r="A6" s="52" t="s">
        <v>12</v>
      </c>
      <c r="B6" s="53">
        <v>191</v>
      </c>
      <c r="C6" s="54"/>
      <c r="D6" s="54">
        <v>19</v>
      </c>
      <c r="E6" s="57"/>
      <c r="F6" s="56"/>
      <c r="G6" s="7"/>
    </row>
    <row r="7" spans="1:8" ht="21.95" customHeight="1">
      <c r="A7" s="52" t="s">
        <v>24</v>
      </c>
      <c r="B7" s="53">
        <v>-107</v>
      </c>
      <c r="C7" s="54"/>
      <c r="D7" s="54">
        <v>74</v>
      </c>
      <c r="E7" s="57"/>
      <c r="F7" s="56"/>
      <c r="G7" s="7"/>
    </row>
    <row r="8" spans="1:8" ht="21.95" customHeight="1">
      <c r="A8" s="52" t="s">
        <v>32</v>
      </c>
      <c r="B8" s="53">
        <v>15</v>
      </c>
      <c r="C8" s="54"/>
      <c r="D8" s="54">
        <v>0</v>
      </c>
      <c r="E8" s="57"/>
      <c r="F8" s="56"/>
      <c r="G8" s="7"/>
    </row>
    <row r="9" spans="1:8" ht="21.95" customHeight="1">
      <c r="A9" s="52" t="s">
        <v>36</v>
      </c>
      <c r="B9" s="53">
        <v>9</v>
      </c>
      <c r="C9" s="54"/>
      <c r="D9" s="54">
        <v>0</v>
      </c>
      <c r="E9" s="57"/>
      <c r="F9" s="56"/>
      <c r="G9" s="7"/>
    </row>
    <row r="10" spans="1:8" ht="21.95" customHeight="1">
      <c r="A10" s="52" t="s">
        <v>21</v>
      </c>
      <c r="B10" s="53">
        <v>108</v>
      </c>
      <c r="C10" s="54"/>
      <c r="D10" s="54">
        <v>249</v>
      </c>
      <c r="E10" s="55"/>
      <c r="F10" s="56"/>
      <c r="G10" s="7"/>
    </row>
    <row r="11" spans="1:8" ht="21.95" customHeight="1">
      <c r="A11" s="52" t="s">
        <v>43</v>
      </c>
      <c r="B11" s="53">
        <v>-576</v>
      </c>
      <c r="C11" s="54"/>
      <c r="D11" s="54">
        <v>147</v>
      </c>
      <c r="E11" s="55"/>
      <c r="F11" s="56"/>
      <c r="G11" s="7"/>
    </row>
    <row r="12" spans="1:8" s="11" customFormat="1" ht="21.75" customHeight="1">
      <c r="A12" s="58" t="s">
        <v>40</v>
      </c>
      <c r="B12" s="53">
        <v>-147</v>
      </c>
      <c r="C12" s="54"/>
      <c r="D12" s="54">
        <f>+SUM(D13:D17)</f>
        <v>-280</v>
      </c>
      <c r="E12" s="55"/>
      <c r="F12" s="56"/>
      <c r="G12" s="7"/>
      <c r="H12" s="9"/>
    </row>
    <row r="13" spans="1:8" ht="12.95" customHeight="1">
      <c r="A13" s="59" t="s">
        <v>57</v>
      </c>
      <c r="B13" s="60">
        <v>-176</v>
      </c>
      <c r="C13" s="61"/>
      <c r="D13" s="61">
        <v>-128</v>
      </c>
      <c r="E13" s="62"/>
      <c r="F13" s="56"/>
      <c r="G13" s="10"/>
      <c r="H13" s="11"/>
    </row>
    <row r="14" spans="1:8" ht="12.95" customHeight="1">
      <c r="A14" s="59" t="s">
        <v>24</v>
      </c>
      <c r="B14" s="60">
        <v>24</v>
      </c>
      <c r="C14" s="61"/>
      <c r="D14" s="61">
        <v>-2</v>
      </c>
      <c r="E14" s="62"/>
      <c r="F14" s="56"/>
      <c r="G14" s="10"/>
    </row>
    <row r="15" spans="1:8" ht="12.95" customHeight="1">
      <c r="A15" s="59" t="s">
        <v>32</v>
      </c>
      <c r="B15" s="60">
        <v>-4</v>
      </c>
      <c r="C15" s="61"/>
      <c r="D15" s="61">
        <v>0</v>
      </c>
      <c r="E15" s="62"/>
      <c r="F15" s="56"/>
      <c r="G15" s="10"/>
    </row>
    <row r="16" spans="1:8" ht="15">
      <c r="A16" s="59" t="s">
        <v>21</v>
      </c>
      <c r="B16" s="60">
        <v>-32</v>
      </c>
      <c r="C16" s="61"/>
      <c r="D16" s="61">
        <v>-90</v>
      </c>
      <c r="E16" s="62"/>
      <c r="F16" s="56"/>
      <c r="G16" s="10"/>
    </row>
    <row r="17" spans="1:20" ht="15">
      <c r="A17" s="59" t="s">
        <v>30</v>
      </c>
      <c r="B17" s="60">
        <v>41</v>
      </c>
      <c r="C17" s="61"/>
      <c r="D17" s="61">
        <v>-60</v>
      </c>
      <c r="E17" s="62"/>
      <c r="F17" s="56"/>
      <c r="G17" s="10"/>
    </row>
    <row r="18" spans="1:20" ht="21.75" customHeight="1" collapsed="1">
      <c r="A18" s="52" t="s">
        <v>44</v>
      </c>
      <c r="B18" s="53">
        <v>-39</v>
      </c>
      <c r="C18" s="54"/>
      <c r="D18" s="54">
        <v>0</v>
      </c>
      <c r="E18" s="12"/>
      <c r="F18" s="56"/>
      <c r="G18" s="7"/>
    </row>
    <row r="19" spans="1:20" ht="21.75" customHeight="1" collapsed="1">
      <c r="A19" s="52" t="s">
        <v>29</v>
      </c>
      <c r="B19" s="53">
        <v>0</v>
      </c>
      <c r="C19" s="54"/>
      <c r="D19" s="54">
        <v>-3</v>
      </c>
      <c r="E19" s="12"/>
      <c r="F19" s="56"/>
      <c r="G19" s="7"/>
    </row>
    <row r="20" spans="1:20" ht="28.5" customHeight="1" collapsed="1">
      <c r="A20" s="52" t="s">
        <v>31</v>
      </c>
      <c r="B20" s="53">
        <v>30</v>
      </c>
      <c r="C20" s="54"/>
      <c r="D20" s="54">
        <v>-2</v>
      </c>
      <c r="E20" s="12"/>
      <c r="F20" s="56"/>
      <c r="G20" s="7"/>
    </row>
    <row r="21" spans="1:20" ht="21.95" customHeight="1">
      <c r="A21" s="63" t="s">
        <v>45</v>
      </c>
      <c r="B21" s="53">
        <v>4</v>
      </c>
      <c r="C21" s="54"/>
      <c r="D21" s="54">
        <v>-63</v>
      </c>
      <c r="E21" s="64"/>
      <c r="F21" s="56"/>
      <c r="G21" s="7"/>
    </row>
    <row r="22" spans="1:20" ht="21.95" customHeight="1" collapsed="1">
      <c r="A22" s="65" t="s">
        <v>3</v>
      </c>
      <c r="B22" s="66">
        <v>2299</v>
      </c>
      <c r="C22" s="57"/>
      <c r="D22" s="48">
        <v>2136</v>
      </c>
      <c r="E22" s="57"/>
      <c r="F22" s="50">
        <v>7.5999999999999998E-2</v>
      </c>
      <c r="G22" s="10"/>
    </row>
    <row r="23" spans="1:20" ht="21.95" customHeight="1">
      <c r="A23" s="67" t="s">
        <v>46</v>
      </c>
      <c r="B23" s="68">
        <v>1.82</v>
      </c>
      <c r="C23" s="69"/>
      <c r="D23" s="68">
        <v>1.24</v>
      </c>
      <c r="E23" s="69"/>
      <c r="F23" s="70"/>
      <c r="G23" s="10"/>
    </row>
    <row r="24" spans="1:20">
      <c r="G24" s="71"/>
    </row>
    <row r="25" spans="1:20" s="72" customFormat="1" ht="12.75" customHeight="1">
      <c r="A25" s="14" t="s">
        <v>38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25.5" customHeight="1">
      <c r="A26" s="76" t="s">
        <v>58</v>
      </c>
      <c r="B26" s="76"/>
      <c r="C26" s="76"/>
      <c r="D26" s="76"/>
      <c r="E26" s="76"/>
      <c r="F26" s="76"/>
      <c r="G26" s="71"/>
    </row>
    <row r="27" spans="1:20" ht="12.75" customHeight="1">
      <c r="A27" s="76" t="s">
        <v>49</v>
      </c>
      <c r="B27" s="76"/>
      <c r="C27" s="76"/>
      <c r="D27" s="76"/>
      <c r="E27" s="76"/>
      <c r="F27" s="76"/>
      <c r="G27" s="71"/>
    </row>
    <row r="28" spans="1:20" ht="24.75" customHeight="1">
      <c r="A28" s="76" t="s">
        <v>59</v>
      </c>
      <c r="B28" s="76"/>
      <c r="C28" s="76"/>
      <c r="D28" s="76"/>
      <c r="E28" s="76"/>
      <c r="F28" s="76"/>
      <c r="G28" s="71"/>
    </row>
    <row r="29" spans="1:20" ht="27" customHeight="1">
      <c r="A29" s="76" t="s">
        <v>51</v>
      </c>
      <c r="B29" s="76"/>
      <c r="C29" s="76"/>
      <c r="D29" s="76"/>
      <c r="E29" s="76"/>
      <c r="F29" s="76"/>
    </row>
    <row r="30" spans="1:20" ht="27.75" customHeight="1">
      <c r="A30" s="76" t="s">
        <v>52</v>
      </c>
      <c r="B30" s="76"/>
      <c r="C30" s="76"/>
      <c r="D30" s="76"/>
      <c r="E30" s="76"/>
      <c r="F30" s="76"/>
    </row>
  </sheetData>
  <mergeCells count="6">
    <mergeCell ref="A29:F29"/>
    <mergeCell ref="A30:F30"/>
    <mergeCell ref="A1:F1"/>
    <mergeCell ref="A26:F26"/>
    <mergeCell ref="A27:F27"/>
    <mergeCell ref="A28:F28"/>
  </mergeCells>
  <pageMargins left="0.7" right="0.7" top="0.75" bottom="0.75" header="0.3" footer="0.3"/>
  <pageSetup paperSize="9" scale="81" orientation="landscape" r:id="rId1"/>
  <ignoredErrors>
    <ignoredError sqref="D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30"/>
  <sheetViews>
    <sheetView showGridLines="0" tabSelected="1" workbookViewId="0">
      <selection activeCell="M16" sqref="M16"/>
    </sheetView>
  </sheetViews>
  <sheetFormatPr baseColWidth="10" defaultColWidth="11.42578125" defaultRowHeight="12.75"/>
  <cols>
    <col min="1" max="1" width="76.7109375" style="8" customWidth="1"/>
    <col min="2" max="2" width="11.85546875" style="8" customWidth="1"/>
    <col min="3" max="3" width="2.5703125" style="8" bestFit="1" customWidth="1"/>
    <col min="4" max="4" width="11.85546875" style="8" customWidth="1"/>
    <col min="5" max="5" width="2.5703125" style="8" bestFit="1" customWidth="1"/>
    <col min="6" max="6" width="11.85546875" style="8" customWidth="1"/>
    <col min="7" max="7" width="2.42578125" style="8" customWidth="1"/>
    <col min="8" max="16384" width="11.42578125" style="8"/>
  </cols>
  <sheetData>
    <row r="1" spans="1:8" s="38" customFormat="1" ht="36.950000000000003" customHeight="1">
      <c r="A1" s="77" t="s">
        <v>48</v>
      </c>
      <c r="B1" s="77"/>
      <c r="C1" s="77"/>
      <c r="D1" s="77"/>
      <c r="E1" s="77"/>
      <c r="F1" s="77"/>
      <c r="H1" s="39"/>
    </row>
    <row r="2" spans="1:8" s="38" customFormat="1" ht="11.1" customHeight="1">
      <c r="A2" s="40"/>
      <c r="B2" s="41"/>
      <c r="C2" s="41"/>
      <c r="D2" s="3"/>
      <c r="E2" s="41"/>
      <c r="F2" s="3"/>
      <c r="H2" s="39"/>
    </row>
    <row r="3" spans="1:8" s="4" customFormat="1" ht="15">
      <c r="A3" s="42" t="s">
        <v>0</v>
      </c>
      <c r="B3" s="43" t="s">
        <v>34</v>
      </c>
      <c r="C3" s="44"/>
      <c r="D3" s="43" t="s">
        <v>35</v>
      </c>
      <c r="E3" s="44"/>
      <c r="F3" s="45" t="s">
        <v>1</v>
      </c>
    </row>
    <row r="4" spans="1:8" s="6" customFormat="1" ht="26.1" customHeight="1">
      <c r="A4" s="46" t="s">
        <v>19</v>
      </c>
      <c r="B4" s="47">
        <f>+B22-SUM(B18:B21)-SUM(B5:B12)</f>
        <v>4052</v>
      </c>
      <c r="C4" s="49"/>
      <c r="D4" s="48">
        <f>+D22-SUM(D18:D21)-SUM(D5:D12)</f>
        <v>8290</v>
      </c>
      <c r="E4" s="49"/>
      <c r="F4" s="50">
        <v>-0.51100000000000001</v>
      </c>
      <c r="G4" s="5"/>
      <c r="H4" s="51"/>
    </row>
    <row r="5" spans="1:8" ht="21.95" customHeight="1">
      <c r="A5" s="52" t="s">
        <v>39</v>
      </c>
      <c r="B5" s="53">
        <v>1536</v>
      </c>
      <c r="C5" s="55"/>
      <c r="D5" s="54">
        <v>1424</v>
      </c>
      <c r="E5" s="55"/>
      <c r="F5" s="56"/>
      <c r="G5" s="7"/>
    </row>
    <row r="6" spans="1:8" ht="21.95" customHeight="1">
      <c r="A6" s="52" t="s">
        <v>12</v>
      </c>
      <c r="B6" s="53">
        <v>292</v>
      </c>
      <c r="C6" s="57"/>
      <c r="D6" s="54">
        <v>31</v>
      </c>
      <c r="E6" s="57"/>
      <c r="F6" s="56"/>
      <c r="G6" s="7"/>
    </row>
    <row r="7" spans="1:8" ht="21.95" customHeight="1">
      <c r="A7" s="52" t="s">
        <v>24</v>
      </c>
      <c r="B7" s="53">
        <v>-117</v>
      </c>
      <c r="C7" s="57"/>
      <c r="D7" s="54">
        <v>174</v>
      </c>
      <c r="E7" s="57"/>
      <c r="F7" s="56"/>
      <c r="G7" s="7"/>
    </row>
    <row r="8" spans="1:8" ht="21.95" customHeight="1">
      <c r="A8" s="52" t="s">
        <v>32</v>
      </c>
      <c r="B8" s="53">
        <v>114</v>
      </c>
      <c r="C8" s="57"/>
      <c r="D8" s="54">
        <v>176</v>
      </c>
      <c r="E8" s="57"/>
      <c r="F8" s="56"/>
      <c r="G8" s="7"/>
    </row>
    <row r="9" spans="1:8" ht="21.95" customHeight="1">
      <c r="A9" s="52" t="s">
        <v>36</v>
      </c>
      <c r="B9" s="53">
        <v>19</v>
      </c>
      <c r="C9" s="57"/>
      <c r="D9" s="54">
        <v>0</v>
      </c>
      <c r="E9" s="57"/>
      <c r="F9" s="56"/>
      <c r="G9" s="7"/>
    </row>
    <row r="10" spans="1:8" ht="21.95" customHeight="1">
      <c r="A10" s="52" t="s">
        <v>21</v>
      </c>
      <c r="B10" s="53">
        <v>715</v>
      </c>
      <c r="C10" s="55"/>
      <c r="D10" s="54">
        <v>613</v>
      </c>
      <c r="E10" s="55"/>
      <c r="F10" s="56"/>
      <c r="G10" s="7"/>
    </row>
    <row r="11" spans="1:8" ht="21.95" customHeight="1">
      <c r="A11" s="52" t="s">
        <v>43</v>
      </c>
      <c r="B11" s="53">
        <v>-509</v>
      </c>
      <c r="C11" s="55"/>
      <c r="D11" s="54">
        <v>154</v>
      </c>
      <c r="E11" s="55"/>
      <c r="F11" s="56"/>
      <c r="G11" s="7"/>
    </row>
    <row r="12" spans="1:8" s="11" customFormat="1" ht="21.75" customHeight="1">
      <c r="A12" s="58" t="s">
        <v>40</v>
      </c>
      <c r="B12" s="53">
        <v>-622</v>
      </c>
      <c r="C12" s="55"/>
      <c r="D12" s="54">
        <v>-908</v>
      </c>
      <c r="E12" s="55"/>
      <c r="F12" s="56"/>
      <c r="G12" s="7"/>
      <c r="H12" s="9"/>
    </row>
    <row r="13" spans="1:8" ht="12.95" customHeight="1">
      <c r="A13" s="59" t="s">
        <v>57</v>
      </c>
      <c r="B13" s="60">
        <v>-451</v>
      </c>
      <c r="C13" s="62"/>
      <c r="D13" s="61">
        <v>-477</v>
      </c>
      <c r="E13" s="62"/>
      <c r="F13" s="56"/>
      <c r="G13" s="10"/>
      <c r="H13" s="11"/>
    </row>
    <row r="14" spans="1:8" ht="12.95" customHeight="1">
      <c r="A14" s="59" t="s">
        <v>24</v>
      </c>
      <c r="B14" s="60">
        <v>35</v>
      </c>
      <c r="C14" s="62"/>
      <c r="D14" s="61">
        <v>-33</v>
      </c>
      <c r="E14" s="62"/>
      <c r="F14" s="56"/>
      <c r="G14" s="10"/>
    </row>
    <row r="15" spans="1:8" ht="12.95" customHeight="1">
      <c r="A15" s="59" t="s">
        <v>32</v>
      </c>
      <c r="B15" s="60">
        <v>-27</v>
      </c>
      <c r="C15" s="62"/>
      <c r="D15" s="61">
        <v>-56</v>
      </c>
      <c r="E15" s="62"/>
      <c r="F15" s="56"/>
      <c r="G15" s="10"/>
    </row>
    <row r="16" spans="1:8" ht="12.95" customHeight="1">
      <c r="A16" s="59" t="s">
        <v>21</v>
      </c>
      <c r="B16" s="60">
        <v>-215</v>
      </c>
      <c r="C16" s="62"/>
      <c r="D16" s="61">
        <v>-216</v>
      </c>
      <c r="E16" s="62"/>
      <c r="F16" s="56"/>
      <c r="G16" s="10"/>
    </row>
    <row r="17" spans="1:20" ht="12.95" customHeight="1">
      <c r="A17" s="59" t="s">
        <v>30</v>
      </c>
      <c r="B17" s="60">
        <v>36</v>
      </c>
      <c r="C17" s="62"/>
      <c r="D17" s="61">
        <v>-126</v>
      </c>
      <c r="E17" s="62"/>
      <c r="F17" s="56"/>
      <c r="G17" s="10"/>
    </row>
    <row r="18" spans="1:20" ht="21.75" customHeight="1" collapsed="1">
      <c r="A18" s="52" t="s">
        <v>44</v>
      </c>
      <c r="B18" s="53">
        <v>-132</v>
      </c>
      <c r="C18" s="12"/>
      <c r="D18" s="54">
        <v>111</v>
      </c>
      <c r="E18" s="12"/>
      <c r="F18" s="56"/>
      <c r="G18" s="7"/>
    </row>
    <row r="19" spans="1:20" ht="25.5" customHeight="1" collapsed="1">
      <c r="A19" s="52" t="s">
        <v>29</v>
      </c>
      <c r="B19" s="53">
        <v>-1</v>
      </c>
      <c r="C19" s="12"/>
      <c r="D19" s="54">
        <v>-4</v>
      </c>
      <c r="E19" s="12"/>
      <c r="F19" s="56"/>
      <c r="G19" s="7"/>
    </row>
    <row r="20" spans="1:20" ht="37.5" customHeight="1">
      <c r="A20" s="63" t="s">
        <v>31</v>
      </c>
      <c r="B20" s="53">
        <v>104</v>
      </c>
      <c r="C20" s="64"/>
      <c r="D20" s="54">
        <v>41</v>
      </c>
      <c r="E20" s="64"/>
      <c r="F20" s="56"/>
      <c r="G20" s="7"/>
    </row>
    <row r="21" spans="1:20" ht="21.95" customHeight="1">
      <c r="A21" s="63" t="s">
        <v>45</v>
      </c>
      <c r="B21" s="53">
        <v>4</v>
      </c>
      <c r="C21" s="64"/>
      <c r="D21" s="54">
        <v>-4484</v>
      </c>
      <c r="E21" s="64"/>
      <c r="F21" s="56"/>
      <c r="G21" s="7"/>
    </row>
    <row r="22" spans="1:20" ht="21.95" customHeight="1">
      <c r="A22" s="65" t="s">
        <v>3</v>
      </c>
      <c r="B22" s="47">
        <v>5455</v>
      </c>
      <c r="C22" s="57"/>
      <c r="D22" s="48">
        <v>5618</v>
      </c>
      <c r="E22" s="57"/>
      <c r="F22" s="50">
        <v>-2.9000000000000001E-2</v>
      </c>
      <c r="G22" s="10"/>
    </row>
    <row r="23" spans="1:20" ht="21.95" customHeight="1">
      <c r="A23" s="67" t="s">
        <v>46</v>
      </c>
      <c r="B23" s="68">
        <v>3.25</v>
      </c>
      <c r="C23" s="69"/>
      <c r="D23" s="68">
        <v>6.59</v>
      </c>
      <c r="E23" s="69"/>
      <c r="F23" s="70"/>
      <c r="G23" s="10"/>
    </row>
    <row r="24" spans="1:20" ht="9" customHeight="1">
      <c r="A24" s="81"/>
      <c r="B24" s="81"/>
      <c r="C24" s="81"/>
      <c r="D24" s="81"/>
      <c r="E24" s="81"/>
      <c r="F24" s="81"/>
      <c r="G24" s="71"/>
    </row>
    <row r="25" spans="1:20" ht="12.75" customHeight="1">
      <c r="A25" s="76" t="s">
        <v>37</v>
      </c>
      <c r="B25" s="76"/>
      <c r="C25" s="76"/>
      <c r="D25" s="76"/>
      <c r="E25" s="76"/>
      <c r="F25" s="76"/>
      <c r="G25" s="71"/>
    </row>
    <row r="26" spans="1:20" ht="29.25" customHeight="1">
      <c r="A26" s="76" t="s">
        <v>53</v>
      </c>
      <c r="B26" s="76"/>
      <c r="C26" s="76"/>
      <c r="D26" s="76"/>
      <c r="E26" s="76"/>
      <c r="F26" s="76"/>
      <c r="G26" s="71"/>
    </row>
    <row r="27" spans="1:20" ht="12.75" customHeight="1">
      <c r="A27" s="76" t="s">
        <v>54</v>
      </c>
      <c r="B27" s="76"/>
      <c r="C27" s="76"/>
      <c r="D27" s="76"/>
      <c r="E27" s="76"/>
      <c r="F27" s="76"/>
      <c r="G27" s="71"/>
    </row>
    <row r="28" spans="1:20" ht="27.75" customHeight="1">
      <c r="A28" s="76" t="s">
        <v>50</v>
      </c>
      <c r="B28" s="76"/>
      <c r="C28" s="76"/>
      <c r="D28" s="76"/>
      <c r="E28" s="76"/>
      <c r="F28" s="76"/>
    </row>
    <row r="29" spans="1:20" ht="30" customHeight="1">
      <c r="A29" s="78" t="s">
        <v>55</v>
      </c>
      <c r="B29" s="79"/>
      <c r="C29" s="79"/>
      <c r="D29" s="79"/>
      <c r="E29" s="79"/>
      <c r="F29" s="79"/>
    </row>
    <row r="30" spans="1:20" ht="27" customHeight="1">
      <c r="A30" s="80" t="s">
        <v>56</v>
      </c>
      <c r="B30" s="79"/>
      <c r="C30" s="79"/>
      <c r="D30" s="79"/>
      <c r="E30" s="79"/>
      <c r="F30" s="79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</row>
  </sheetData>
  <mergeCells count="8">
    <mergeCell ref="A29:F29"/>
    <mergeCell ref="A30:F30"/>
    <mergeCell ref="A27:F27"/>
    <mergeCell ref="A28:F28"/>
    <mergeCell ref="A1:F1"/>
    <mergeCell ref="A24:F24"/>
    <mergeCell ref="A25:F25"/>
    <mergeCell ref="A26:F26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baseColWidth="10" defaultColWidth="11.42578125" defaultRowHeight="12.75"/>
  <sheetData>
    <row r="1" spans="1:2">
      <c r="A1" s="13" t="s">
        <v>42</v>
      </c>
      <c r="B1" s="13" t="s">
        <v>41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21</vt:i4>
      </vt:variant>
    </vt:vector>
  </HeadingPairs>
  <TitlesOfParts>
    <vt:vector size="26" baseType="lpstr">
      <vt:lpstr>Business Net Income Q3 2018</vt:lpstr>
      <vt:lpstr>Business Net Income 9M 2018</vt:lpstr>
      <vt:lpstr>Consolidated PL EN</vt:lpstr>
      <vt:lpstr>Reconciliation Q3 2018</vt:lpstr>
      <vt:lpstr>Reconciliation 9M 2018</vt:lpstr>
      <vt:lpstr>BIP_NOTE1_EN_CONO_PL</vt:lpstr>
      <vt:lpstr>BIP_NOTE1_EN_RECON_9M</vt:lpstr>
      <vt:lpstr>BIP_NOTE1_EN_RECON_Q3</vt:lpstr>
      <vt:lpstr>BIP_NOTE2_EN_CONO_PL</vt:lpstr>
      <vt:lpstr>BIP_NOTE2_EN_RECON_9M</vt:lpstr>
      <vt:lpstr>BIP_NOTE2_EN_RECON_Q3</vt:lpstr>
      <vt:lpstr>BIP_NOTE3_EN_RECON_9M</vt:lpstr>
      <vt:lpstr>BIP_NOTE3_EN_RECON_Q3</vt:lpstr>
      <vt:lpstr>BIP_NOTE4_EN_RECON_9M</vt:lpstr>
      <vt:lpstr>BIP_NOTE4_EN_RECON_Q3</vt:lpstr>
      <vt:lpstr>BIP_NOTE5_EN_RECON_9M</vt:lpstr>
      <vt:lpstr>BIP_NOTE5_EN_RECON_Q3</vt:lpstr>
      <vt:lpstr>BIP_NOTE6_EN_RECON_9M</vt:lpstr>
      <vt:lpstr>BIP_NOTE6_EN_RECON_Q3</vt:lpstr>
      <vt:lpstr>BIP_TAB_EN_PL_9M</vt:lpstr>
      <vt:lpstr>BIP_TAB_EN_RECO_9M</vt:lpstr>
      <vt:lpstr>BIP_TAB_EN_RECO_Q3</vt:lpstr>
      <vt:lpstr>BIPMETAWS!BIPMETA</vt:lpstr>
      <vt:lpstr>'Consolidated PL EN'!Zone_d_impression</vt:lpstr>
      <vt:lpstr>'Reconciliation 9M 2018'!Zone_d_impression</vt:lpstr>
      <vt:lpstr>'Reconciliation Q3 2018'!Zone_d_impression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Dosogne, Ludivine /FR</dc:creator>
  <cp:lastModifiedBy>Bertout, Cecile SA/FR</cp:lastModifiedBy>
  <cp:lastPrinted>2018-10-16T16:35:07Z</cp:lastPrinted>
  <dcterms:created xsi:type="dcterms:W3CDTF">2017-09-25T16:58:23Z</dcterms:created>
  <dcterms:modified xsi:type="dcterms:W3CDTF">2018-10-30T15:18:49Z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25</vt:i4>
  </property>
  <property fmtid="{D5CDD505-2E9C-101B-9397-08002B2CF9AE}" pid="3" name="PeriodName">
    <vt:lpwstr>2018</vt:lpwstr>
  </property>
  <property fmtid="{D5CDD505-2E9C-101B-9397-08002B2CF9AE}" pid="4" name="ChapterId">
    <vt:i4>4751</vt:i4>
  </property>
  <property fmtid="{D5CDD505-2E9C-101B-9397-08002B2CF9AE}" pid="5" name="ChapterName">
    <vt:lpwstr>Press Release Q3</vt:lpwstr>
  </property>
  <property fmtid="{D5CDD505-2E9C-101B-9397-08002B2CF9AE}" pid="6" name="ReportId">
    <vt:i4>168</vt:i4>
  </property>
  <property fmtid="{D5CDD505-2E9C-101B-9397-08002B2CF9AE}" pid="7" name="ReportName">
    <vt:lpwstr>Press Release - Data Cache</vt:lpwstr>
  </property>
  <property fmtid="{D5CDD505-2E9C-101B-9397-08002B2CF9AE}" pid="8" name="isLinkedAndViewmode">
    <vt:bool>false</vt:bool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frecMETA00">
    <vt:lpwstr>6QUAAB+LCAAAAAAABAA1lAmSRCEIQ6/0UdzOw/3vMC+hp6q79CtCEpaYs27UORURNfjvrNh8cTJurVvJOTt93a8iV430hZZ4o17NU4f92njY3k4sWXC2ksPa22dnFAEDl7eOr+Pj5uLvEZNHi/+H70j/Y+y6LIdXD8txAJM1sX4CwgmOV10tR+eD5YWX8aV9x5rsX22MDq/G4plY8b0MDbYXPNiPMQVxfMPPLtvxeStVEiev3jTsJ9EUV5/BfRg</vt:lpwstr>
  </property>
  <property fmtid="{D5CDD505-2E9C-101B-9397-08002B2CF9AE}" pid="11" name="frecMETA01">
    <vt:lpwstr>nIo3pIGgjSvziNX2Wfc0/seJxEnFmU+D5krs0N4vzmsMiEm4RdiDA2b9Y3LL9PtEWzbt9h+fcpQyILAxDSKXntLZITC5nhxifcqr7r77an0USRsPAUtaSm9TltTs9kXRCtl07Ywjocv049UoXwfnhcf1sj4C1EAtbABzj4oNAEMCW90rlJ2mxnv1CAak70WiplVy5vatchNierp/vBwR2aAsOOeUhuYAhmyOfPFVWYaE8petKelKFu6ErJhFGdl</vt:lpwstr>
  </property>
  <property fmtid="{D5CDD505-2E9C-101B-9397-08002B2CF9AE}" pid="12" name="frecMETA02">
    <vt:lpwstr>KtlBL0zDfEuY40RRMXOy4NZYu1t6tlUvmqfEZ7O6oUuNArEFcOs/VxHajDUMIVmmoylaYCKKWhJCoXy3x/lYSsAejOLt2y1DBCKHMBDtM9fpZKznYslbg91+weciUJJOHDzMIJUKChUkSyXaJyf5rnf21wpMSiMcOgcySu8kaq4l3Lrp6izX42wIDTcAdMMyY71lt48PD/hLJXEYxuf8ilRghmLvI0pCFY0V49a44Uzh5Sq8OEYkyOPHJmzxeX9</vt:lpwstr>
  </property>
  <property fmtid="{D5CDD505-2E9C-101B-9397-08002B2CF9AE}" pid="13" name="frecMETA03">
    <vt:lpwstr>9fzzmlXo+us5VbJLbcpzcp76bXV4oyBdKi721g93yNH/rFQD3/dR7sDzvmbPxooV02orkJ5XajYRCKfZ5B683hiyKUYePQo09LFY/K5O8a8Xc0MENkxcIUcXMoRSqtT8g/7C0Th6QUAAA==</vt:lpwstr>
  </property>
  <property fmtid="{D5CDD505-2E9C-101B-9397-08002B2CF9AE}" pid="14" name="connMeta00">
    <vt:lpwstr>jQMAAB+LCAAAAAAABAAtkokRAzEIA1sy2BymHvrvISucmUv8gRAStnff1Zlti9+2/k776nAuoq36rPadfZLFO/vO8VpbkEdYsuzmzTkQDZx/7bZaSNV+WD17k0kJj8n8qmtTg4IsRMQmMga8TOUMau4krdtB9XWGn4VArIPtIRUm3yAKSyhiQqw6uEdUNomnOAl9Da7iz3sfjiV2unfiklvAxfc8JuxMj+TRDx/FFbmlEkhqCa4LHFMgPSTbT8R</vt:lpwstr>
  </property>
  <property fmtid="{D5CDD505-2E9C-101B-9397-08002B2CF9AE}" pid="15" name="connMeta01">
    <vt:lpwstr>uV3WCd7/mqyWFrby/aPjzP8oTZMdHAvuIXtqXWiPDRQKa0R/63k70fVZJTjQ3LlV3PRMQIfoi35awaqckuDwxuhB90Rk1UI14ZJKRBrLZmc5wwcjLkL0W0bRC25ajOQ1YHRUZbR+KUevm01WgsgzGBw/Ahhr2pNij6wVausKCmopEw7p/YlcjKTeFLHHEXec3Oo5Xmtk9cri8WS1rpQjjAgRF5cisqGEIu2Y+NW+Q6Nf/rqf92jPMFTOWsjLfu8</vt:lpwstr>
  </property>
  <property fmtid="{D5CDD505-2E9C-101B-9397-08002B2CF9AE}" pid="16" name="connMeta02">
    <vt:lpwstr>YMkvJI3kDjQ0Hj6tyJ10CqB1xzmEhrDYVmJ/WqGXmRsm19ry21UtJ4YGRI2Q9I2mpRjQMAAA==</vt:lpwstr>
  </property>
  <property fmtid="{D5CDD505-2E9C-101B-9397-08002B2CF9AE}" pid="17" name="_AdHocReviewCycleID">
    <vt:i4>1664867877</vt:i4>
  </property>
  <property fmtid="{D5CDD505-2E9C-101B-9397-08002B2CF9AE}" pid="18" name="_NewReviewCycle">
    <vt:lpwstr/>
  </property>
  <property fmtid="{D5CDD505-2E9C-101B-9397-08002B2CF9AE}" pid="19" name="_EmailSubject">
    <vt:lpwstr>[CONFIDENTIEL] Documents à télécharger </vt:lpwstr>
  </property>
  <property fmtid="{D5CDD505-2E9C-101B-9397-08002B2CF9AE}" pid="20" name="_AuthorEmail">
    <vt:lpwstr>Victor.Rouault@sanofi.com</vt:lpwstr>
  </property>
  <property fmtid="{D5CDD505-2E9C-101B-9397-08002B2CF9AE}" pid="21" name="_AuthorEmailDisplayName">
    <vt:lpwstr>Rouault, Victor /FR</vt:lpwstr>
  </property>
  <property fmtid="{D5CDD505-2E9C-101B-9397-08002B2CF9AE}" pid="23" name="_MarkAsFinal">
    <vt:bool>true</vt:bool>
  </property>
  <property fmtid="{D5CDD505-2E9C-101B-9397-08002B2CF9AE}" pid="24" name="_PreviousAdHocReviewCycleID">
    <vt:i4>1032041212</vt:i4>
  </property>
</Properties>
</file>